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roupnet.com\RedirectedFolders\nsp\Documents\Personal\Investing for Beginners\"/>
    </mc:Choice>
  </mc:AlternateContent>
  <xr:revisionPtr revIDLastSave="0" documentId="13_ncr:1_{849685BE-24CF-4FD4-8759-52CFFD8AB458}" xr6:coauthVersionLast="36" xr6:coauthVersionMax="36" xr10:uidLastSave="{00000000-0000-0000-0000-000000000000}"/>
  <bookViews>
    <workbookView xWindow="0" yWindow="0" windowWidth="20430" windowHeight="6915" xr2:uid="{D0B68337-6647-4846-9A6C-FBA6A6710DB7}"/>
  </bookViews>
  <sheets>
    <sheet name="401K Calculator" sheetId="2" r:id="rId1"/>
    <sheet name="Salary &amp; Contribution Detail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" l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4" i="1"/>
  <c r="D44" i="1" l="1"/>
  <c r="D4" i="1"/>
  <c r="B11" i="2" s="1"/>
  <c r="C11" i="2" s="1"/>
  <c r="D11" i="2" s="1"/>
  <c r="E11" i="2" l="1"/>
  <c r="F11" i="2" s="1"/>
  <c r="G11" i="2" s="1"/>
  <c r="H11" i="2" s="1"/>
  <c r="I11" i="2" s="1"/>
  <c r="J11" i="2" s="1"/>
  <c r="K11" i="2" s="1"/>
  <c r="L11" i="2" s="1"/>
  <c r="M11" i="2" s="1"/>
  <c r="D34" i="1"/>
  <c r="D6" i="1"/>
  <c r="D5" i="1"/>
  <c r="D7" i="1"/>
  <c r="B12" i="2" l="1"/>
  <c r="C12" i="2" s="1"/>
  <c r="D12" i="2" s="1"/>
  <c r="D45" i="1"/>
  <c r="D46" i="1"/>
  <c r="D35" i="1"/>
  <c r="D8" i="1"/>
  <c r="E12" i="2" l="1"/>
  <c r="F12" i="2" s="1"/>
  <c r="G12" i="2" s="1"/>
  <c r="H12" i="2" s="1"/>
  <c r="I12" i="2" s="1"/>
  <c r="J12" i="2" s="1"/>
  <c r="K12" i="2" s="1"/>
  <c r="L12" i="2" s="1"/>
  <c r="M12" i="2" s="1"/>
  <c r="B13" i="2" s="1"/>
  <c r="C13" i="2" s="1"/>
  <c r="D13" i="2" s="1"/>
  <c r="D47" i="1"/>
  <c r="D36" i="1"/>
  <c r="D9" i="1"/>
  <c r="E13" i="2" l="1"/>
  <c r="F13" i="2" s="1"/>
  <c r="G13" i="2" s="1"/>
  <c r="H13" i="2" s="1"/>
  <c r="I13" i="2" s="1"/>
  <c r="J13" i="2" s="1"/>
  <c r="K13" i="2" s="1"/>
  <c r="L13" i="2" s="1"/>
  <c r="M13" i="2" s="1"/>
  <c r="B14" i="2" s="1"/>
  <c r="C14" i="2" s="1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B15" i="2" s="1"/>
  <c r="C15" i="2" s="1"/>
  <c r="D15" i="2" s="1"/>
  <c r="E15" i="2" s="1"/>
  <c r="F15" i="2" s="1"/>
  <c r="G15" i="2" s="1"/>
  <c r="H15" i="2" s="1"/>
  <c r="I15" i="2" s="1"/>
  <c r="J15" i="2" s="1"/>
  <c r="K15" i="2" s="1"/>
  <c r="L15" i="2" s="1"/>
  <c r="M15" i="2" s="1"/>
  <c r="B16" i="2" s="1"/>
  <c r="C16" i="2" s="1"/>
  <c r="D16" i="2" s="1"/>
  <c r="E16" i="2" s="1"/>
  <c r="F16" i="2" s="1"/>
  <c r="G16" i="2" s="1"/>
  <c r="H16" i="2" s="1"/>
  <c r="I16" i="2" s="1"/>
  <c r="J16" i="2" s="1"/>
  <c r="K16" i="2" s="1"/>
  <c r="L16" i="2" s="1"/>
  <c r="M16" i="2" s="1"/>
  <c r="D48" i="1"/>
  <c r="D37" i="1"/>
  <c r="D10" i="1"/>
  <c r="B17" i="2" l="1"/>
  <c r="C17" i="2" s="1"/>
  <c r="D17" i="2" s="1"/>
  <c r="E17" i="2" s="1"/>
  <c r="F17" i="2" s="1"/>
  <c r="G17" i="2" s="1"/>
  <c r="H17" i="2" s="1"/>
  <c r="I17" i="2" s="1"/>
  <c r="J17" i="2" s="1"/>
  <c r="K17" i="2" s="1"/>
  <c r="L17" i="2" s="1"/>
  <c r="M17" i="2" s="1"/>
  <c r="D49" i="1"/>
  <c r="D50" i="1"/>
  <c r="D38" i="1"/>
  <c r="D11" i="1"/>
  <c r="B18" i="2" l="1"/>
  <c r="C18" i="2" s="1"/>
  <c r="D18" i="2" s="1"/>
  <c r="E18" i="2" s="1"/>
  <c r="F18" i="2" s="1"/>
  <c r="G18" i="2" s="1"/>
  <c r="H18" i="2" s="1"/>
  <c r="I18" i="2" s="1"/>
  <c r="J18" i="2" s="1"/>
  <c r="K18" i="2" s="1"/>
  <c r="L18" i="2" s="1"/>
  <c r="M18" i="2" s="1"/>
  <c r="D39" i="1"/>
  <c r="D12" i="1"/>
  <c r="B19" i="2" l="1"/>
  <c r="C19" i="2" s="1"/>
  <c r="D19" i="2" s="1"/>
  <c r="E19" i="2" s="1"/>
  <c r="F19" i="2" s="1"/>
  <c r="G19" i="2" s="1"/>
  <c r="H19" i="2" s="1"/>
  <c r="I19" i="2" s="1"/>
  <c r="J19" i="2" s="1"/>
  <c r="K19" i="2" s="1"/>
  <c r="L19" i="2" s="1"/>
  <c r="M19" i="2" s="1"/>
  <c r="D40" i="1"/>
  <c r="D13" i="1"/>
  <c r="B20" i="2" l="1"/>
  <c r="C20" i="2" s="1"/>
  <c r="D20" i="2" s="1"/>
  <c r="E20" i="2" s="1"/>
  <c r="F20" i="2" s="1"/>
  <c r="G20" i="2" s="1"/>
  <c r="H20" i="2" s="1"/>
  <c r="I20" i="2" s="1"/>
  <c r="J20" i="2" s="1"/>
  <c r="K20" i="2" s="1"/>
  <c r="L20" i="2" s="1"/>
  <c r="M20" i="2" s="1"/>
  <c r="D41" i="1"/>
  <c r="D14" i="1"/>
  <c r="B21" i="2" l="1"/>
  <c r="C21" i="2" s="1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D42" i="1"/>
  <c r="D43" i="1"/>
  <c r="D15" i="1"/>
  <c r="B22" i="2" l="1"/>
  <c r="C22" i="2" s="1"/>
  <c r="D22" i="2" s="1"/>
  <c r="E22" i="2" s="1"/>
  <c r="F22" i="2" s="1"/>
  <c r="G22" i="2" s="1"/>
  <c r="H22" i="2" s="1"/>
  <c r="I22" i="2" s="1"/>
  <c r="J22" i="2" s="1"/>
  <c r="K22" i="2" s="1"/>
  <c r="L22" i="2" s="1"/>
  <c r="M22" i="2" s="1"/>
  <c r="D16" i="1"/>
  <c r="B23" i="2" l="1"/>
  <c r="C23" i="2" s="1"/>
  <c r="D23" i="2" s="1"/>
  <c r="E23" i="2" s="1"/>
  <c r="F23" i="2" s="1"/>
  <c r="G23" i="2" s="1"/>
  <c r="H23" i="2" s="1"/>
  <c r="I23" i="2" s="1"/>
  <c r="J23" i="2" s="1"/>
  <c r="K23" i="2" s="1"/>
  <c r="L23" i="2" s="1"/>
  <c r="M23" i="2" s="1"/>
  <c r="D17" i="1"/>
  <c r="B24" i="2" l="1"/>
  <c r="C24" i="2" s="1"/>
  <c r="D24" i="2" s="1"/>
  <c r="E24" i="2" s="1"/>
  <c r="F24" i="2" s="1"/>
  <c r="G24" i="2" s="1"/>
  <c r="H24" i="2" s="1"/>
  <c r="I24" i="2" s="1"/>
  <c r="J24" i="2" s="1"/>
  <c r="K24" i="2" s="1"/>
  <c r="L24" i="2" s="1"/>
  <c r="M24" i="2" s="1"/>
  <c r="D18" i="1"/>
  <c r="B25" i="2" l="1"/>
  <c r="C25" i="2" s="1"/>
  <c r="D25" i="2" s="1"/>
  <c r="E25" i="2" s="1"/>
  <c r="F25" i="2" s="1"/>
  <c r="G25" i="2" s="1"/>
  <c r="H25" i="2" s="1"/>
  <c r="I25" i="2" s="1"/>
  <c r="J25" i="2" s="1"/>
  <c r="K25" i="2" s="1"/>
  <c r="L25" i="2" s="1"/>
  <c r="M25" i="2" s="1"/>
  <c r="D19" i="1"/>
  <c r="B26" i="2" l="1"/>
  <c r="C26" i="2" s="1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D20" i="1"/>
  <c r="B27" i="2" l="1"/>
  <c r="C27" i="2" s="1"/>
  <c r="D27" i="2" s="1"/>
  <c r="E27" i="2" s="1"/>
  <c r="F27" i="2" s="1"/>
  <c r="G27" i="2" s="1"/>
  <c r="H27" i="2" s="1"/>
  <c r="I27" i="2" s="1"/>
  <c r="J27" i="2" s="1"/>
  <c r="K27" i="2" s="1"/>
  <c r="L27" i="2" s="1"/>
  <c r="M27" i="2" s="1"/>
  <c r="D21" i="1"/>
  <c r="B28" i="2" l="1"/>
  <c r="C28" i="2" s="1"/>
  <c r="D28" i="2" s="1"/>
  <c r="E28" i="2" s="1"/>
  <c r="F28" i="2" s="1"/>
  <c r="G28" i="2" s="1"/>
  <c r="H28" i="2" s="1"/>
  <c r="I28" i="2" s="1"/>
  <c r="J28" i="2" s="1"/>
  <c r="K28" i="2" s="1"/>
  <c r="L28" i="2" s="1"/>
  <c r="M28" i="2" s="1"/>
  <c r="D22" i="1"/>
  <c r="B29" i="2" l="1"/>
  <c r="C29" i="2" s="1"/>
  <c r="D29" i="2" s="1"/>
  <c r="E29" i="2" s="1"/>
  <c r="F29" i="2" s="1"/>
  <c r="G29" i="2" s="1"/>
  <c r="H29" i="2" s="1"/>
  <c r="I29" i="2" s="1"/>
  <c r="J29" i="2" s="1"/>
  <c r="K29" i="2" s="1"/>
  <c r="L29" i="2" s="1"/>
  <c r="M29" i="2" s="1"/>
  <c r="D23" i="1"/>
  <c r="B30" i="2" l="1"/>
  <c r="C30" i="2" s="1"/>
  <c r="D30" i="2" s="1"/>
  <c r="E30" i="2" s="1"/>
  <c r="F30" i="2" s="1"/>
  <c r="G30" i="2" s="1"/>
  <c r="H30" i="2" s="1"/>
  <c r="I30" i="2" s="1"/>
  <c r="J30" i="2" s="1"/>
  <c r="K30" i="2" s="1"/>
  <c r="L30" i="2" s="1"/>
  <c r="M30" i="2" s="1"/>
  <c r="D24" i="1"/>
  <c r="B31" i="2" l="1"/>
  <c r="C31" i="2" s="1"/>
  <c r="D31" i="2" s="1"/>
  <c r="E31" i="2" s="1"/>
  <c r="F31" i="2" s="1"/>
  <c r="G31" i="2" s="1"/>
  <c r="H31" i="2" s="1"/>
  <c r="I31" i="2" s="1"/>
  <c r="J31" i="2" s="1"/>
  <c r="K31" i="2" s="1"/>
  <c r="L31" i="2" s="1"/>
  <c r="M31" i="2" s="1"/>
  <c r="D25" i="1"/>
  <c r="B32" i="2" l="1"/>
  <c r="C32" i="2" s="1"/>
  <c r="D32" i="2" s="1"/>
  <c r="E32" i="2" s="1"/>
  <c r="F32" i="2" s="1"/>
  <c r="G32" i="2" s="1"/>
  <c r="H32" i="2" s="1"/>
  <c r="I32" i="2" s="1"/>
  <c r="J32" i="2" s="1"/>
  <c r="K32" i="2" s="1"/>
  <c r="L32" i="2" s="1"/>
  <c r="M32" i="2" s="1"/>
  <c r="D26" i="1"/>
  <c r="B33" i="2" l="1"/>
  <c r="C33" i="2" s="1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D27" i="1"/>
  <c r="B34" i="2" l="1"/>
  <c r="C34" i="2" s="1"/>
  <c r="D34" i="2" s="1"/>
  <c r="E34" i="2" s="1"/>
  <c r="F34" i="2" s="1"/>
  <c r="G34" i="2" s="1"/>
  <c r="H34" i="2" s="1"/>
  <c r="I34" i="2" s="1"/>
  <c r="J34" i="2" s="1"/>
  <c r="K34" i="2" s="1"/>
  <c r="L34" i="2" s="1"/>
  <c r="M34" i="2" s="1"/>
  <c r="D28" i="1"/>
  <c r="B35" i="2" l="1"/>
  <c r="C35" i="2" s="1"/>
  <c r="D35" i="2" s="1"/>
  <c r="E35" i="2" s="1"/>
  <c r="F35" i="2" s="1"/>
  <c r="G35" i="2" s="1"/>
  <c r="H35" i="2" s="1"/>
  <c r="I35" i="2" s="1"/>
  <c r="J35" i="2" s="1"/>
  <c r="K35" i="2" s="1"/>
  <c r="L35" i="2" s="1"/>
  <c r="M35" i="2" s="1"/>
  <c r="D29" i="1"/>
  <c r="B36" i="2" l="1"/>
  <c r="C36" i="2" s="1"/>
  <c r="D36" i="2" s="1"/>
  <c r="E36" i="2" s="1"/>
  <c r="F36" i="2" s="1"/>
  <c r="G36" i="2" s="1"/>
  <c r="H36" i="2" s="1"/>
  <c r="I36" i="2" s="1"/>
  <c r="J36" i="2" s="1"/>
  <c r="K36" i="2" s="1"/>
  <c r="L36" i="2" s="1"/>
  <c r="M36" i="2" s="1"/>
  <c r="D30" i="1"/>
  <c r="B37" i="2" l="1"/>
  <c r="C37" i="2" s="1"/>
  <c r="D37" i="2" s="1"/>
  <c r="E37" i="2" s="1"/>
  <c r="F37" i="2" s="1"/>
  <c r="G37" i="2" s="1"/>
  <c r="H37" i="2" s="1"/>
  <c r="I37" i="2" s="1"/>
  <c r="J37" i="2" s="1"/>
  <c r="K37" i="2" s="1"/>
  <c r="L37" i="2" s="1"/>
  <c r="M37" i="2" s="1"/>
  <c r="D31" i="1"/>
  <c r="B38" i="2" l="1"/>
  <c r="C38" i="2" s="1"/>
  <c r="D38" i="2" s="1"/>
  <c r="E38" i="2" s="1"/>
  <c r="F38" i="2" s="1"/>
  <c r="G38" i="2" s="1"/>
  <c r="H38" i="2" s="1"/>
  <c r="I38" i="2" s="1"/>
  <c r="J38" i="2" s="1"/>
  <c r="K38" i="2" s="1"/>
  <c r="L38" i="2" s="1"/>
  <c r="M38" i="2" s="1"/>
  <c r="D32" i="1"/>
  <c r="D33" i="1"/>
  <c r="B39" i="2" l="1"/>
  <c r="C39" i="2" s="1"/>
  <c r="D39" i="2" s="1"/>
  <c r="E39" i="2" s="1"/>
  <c r="F39" i="2" s="1"/>
  <c r="G39" i="2" s="1"/>
  <c r="H39" i="2" s="1"/>
  <c r="I39" i="2" s="1"/>
  <c r="J39" i="2" s="1"/>
  <c r="K39" i="2" s="1"/>
  <c r="L39" i="2" s="1"/>
  <c r="M39" i="2" s="1"/>
  <c r="B40" i="2" s="1"/>
  <c r="C40" i="2" s="1"/>
  <c r="D40" i="2" s="1"/>
  <c r="E40" i="2" s="1"/>
  <c r="F40" i="2" s="1"/>
  <c r="G40" i="2" s="1"/>
  <c r="H40" i="2" s="1"/>
  <c r="I40" i="2" s="1"/>
  <c r="J40" i="2" s="1"/>
  <c r="K40" i="2" s="1"/>
  <c r="L40" i="2" s="1"/>
  <c r="M40" i="2" s="1"/>
  <c r="B41" i="2" s="1"/>
  <c r="C41" i="2" s="1"/>
  <c r="D41" i="2" s="1"/>
  <c r="E41" i="2" s="1"/>
  <c r="F41" i="2" s="1"/>
  <c r="G41" i="2" s="1"/>
  <c r="H41" i="2" s="1"/>
  <c r="I41" i="2" s="1"/>
  <c r="J41" i="2" s="1"/>
  <c r="K41" i="2" s="1"/>
  <c r="L41" i="2" s="1"/>
  <c r="M41" i="2" s="1"/>
  <c r="B42" i="2" s="1"/>
  <c r="C42" i="2" s="1"/>
  <c r="D42" i="2" s="1"/>
  <c r="E42" i="2" s="1"/>
  <c r="F42" i="2" s="1"/>
  <c r="G42" i="2" s="1"/>
  <c r="H42" i="2" s="1"/>
  <c r="I42" i="2" s="1"/>
  <c r="J42" i="2" s="1"/>
  <c r="K42" i="2" s="1"/>
  <c r="L42" i="2" s="1"/>
  <c r="M42" i="2" s="1"/>
  <c r="B43" i="2" s="1"/>
  <c r="C43" i="2" s="1"/>
  <c r="D43" i="2" s="1"/>
  <c r="E43" i="2" s="1"/>
  <c r="F43" i="2" s="1"/>
  <c r="G43" i="2" s="1"/>
  <c r="H43" i="2" s="1"/>
  <c r="I43" i="2" s="1"/>
  <c r="J43" i="2" s="1"/>
  <c r="K43" i="2" s="1"/>
  <c r="L43" i="2" s="1"/>
  <c r="M43" i="2" s="1"/>
  <c r="B44" i="2" s="1"/>
  <c r="C44" i="2" s="1"/>
  <c r="D44" i="2" s="1"/>
  <c r="E44" i="2" s="1"/>
  <c r="F44" i="2" s="1"/>
  <c r="G44" i="2" s="1"/>
  <c r="H44" i="2" s="1"/>
  <c r="I44" i="2" s="1"/>
  <c r="J44" i="2" s="1"/>
  <c r="K44" i="2" s="1"/>
  <c r="L44" i="2" s="1"/>
  <c r="M44" i="2" s="1"/>
  <c r="B45" i="2" s="1"/>
  <c r="C45" i="2" s="1"/>
  <c r="D45" i="2" s="1"/>
  <c r="E45" i="2" s="1"/>
  <c r="F45" i="2" s="1"/>
  <c r="G45" i="2" s="1"/>
  <c r="H45" i="2" s="1"/>
  <c r="I45" i="2" s="1"/>
  <c r="J45" i="2" s="1"/>
  <c r="K45" i="2" s="1"/>
  <c r="L45" i="2" s="1"/>
  <c r="M45" i="2" s="1"/>
  <c r="B46" i="2" s="1"/>
  <c r="C46" i="2" s="1"/>
  <c r="D46" i="2" s="1"/>
  <c r="E46" i="2" s="1"/>
  <c r="F46" i="2" s="1"/>
  <c r="G46" i="2" s="1"/>
  <c r="H46" i="2" s="1"/>
  <c r="I46" i="2" s="1"/>
  <c r="J46" i="2" s="1"/>
  <c r="K46" i="2" s="1"/>
  <c r="L46" i="2" s="1"/>
  <c r="M46" i="2" s="1"/>
  <c r="B47" i="2" s="1"/>
  <c r="C47" i="2" s="1"/>
  <c r="D47" i="2" s="1"/>
  <c r="E47" i="2" s="1"/>
  <c r="F47" i="2" s="1"/>
  <c r="G47" i="2" s="1"/>
  <c r="H47" i="2" s="1"/>
  <c r="I47" i="2" s="1"/>
  <c r="J47" i="2" s="1"/>
  <c r="K47" i="2" s="1"/>
  <c r="L47" i="2" s="1"/>
  <c r="M47" i="2" s="1"/>
  <c r="B48" i="2" s="1"/>
  <c r="C48" i="2" s="1"/>
  <c r="D48" i="2" s="1"/>
  <c r="E48" i="2" s="1"/>
  <c r="F48" i="2" s="1"/>
  <c r="G48" i="2" s="1"/>
  <c r="H48" i="2" s="1"/>
  <c r="I48" i="2" s="1"/>
  <c r="J48" i="2" s="1"/>
  <c r="K48" i="2" s="1"/>
  <c r="L48" i="2" s="1"/>
  <c r="M48" i="2" s="1"/>
  <c r="B49" i="2" s="1"/>
  <c r="C49" i="2" s="1"/>
  <c r="D49" i="2" s="1"/>
  <c r="E49" i="2" s="1"/>
  <c r="F49" i="2" s="1"/>
  <c r="G49" i="2" s="1"/>
  <c r="H49" i="2" s="1"/>
  <c r="I49" i="2" s="1"/>
  <c r="J49" i="2" s="1"/>
  <c r="K49" i="2" s="1"/>
  <c r="L49" i="2" s="1"/>
  <c r="M49" i="2" s="1"/>
  <c r="B50" i="2" s="1"/>
  <c r="C50" i="2" s="1"/>
  <c r="D50" i="2" s="1"/>
  <c r="E50" i="2" s="1"/>
  <c r="F50" i="2" s="1"/>
  <c r="G50" i="2" s="1"/>
  <c r="H50" i="2" s="1"/>
  <c r="I50" i="2" s="1"/>
  <c r="J50" i="2" s="1"/>
  <c r="K50" i="2" s="1"/>
  <c r="L50" i="2" s="1"/>
  <c r="M50" i="2" s="1"/>
  <c r="B51" i="2" s="1"/>
  <c r="C51" i="2" s="1"/>
  <c r="D51" i="2" s="1"/>
  <c r="E51" i="2" s="1"/>
  <c r="F51" i="2" s="1"/>
  <c r="G51" i="2" s="1"/>
  <c r="H51" i="2" s="1"/>
  <c r="I51" i="2" s="1"/>
  <c r="J51" i="2" s="1"/>
  <c r="K51" i="2" s="1"/>
  <c r="L51" i="2" s="1"/>
  <c r="M51" i="2" s="1"/>
  <c r="B52" i="2" s="1"/>
  <c r="C52" i="2" s="1"/>
  <c r="D52" i="2" s="1"/>
  <c r="E52" i="2" s="1"/>
  <c r="F52" i="2" s="1"/>
  <c r="G52" i="2" s="1"/>
  <c r="H52" i="2" s="1"/>
  <c r="I52" i="2" s="1"/>
  <c r="J52" i="2" s="1"/>
  <c r="K52" i="2" s="1"/>
  <c r="L52" i="2" s="1"/>
  <c r="M52" i="2" s="1"/>
  <c r="B53" i="2" s="1"/>
  <c r="C53" i="2" s="1"/>
  <c r="D53" i="2" s="1"/>
  <c r="E53" i="2" s="1"/>
  <c r="F53" i="2" s="1"/>
  <c r="G53" i="2" s="1"/>
  <c r="H53" i="2" s="1"/>
  <c r="I53" i="2" s="1"/>
  <c r="J53" i="2" s="1"/>
  <c r="K53" i="2" s="1"/>
  <c r="L53" i="2" s="1"/>
  <c r="M53" i="2" s="1"/>
  <c r="B54" i="2" s="1"/>
  <c r="C54" i="2" s="1"/>
  <c r="D54" i="2" s="1"/>
  <c r="E54" i="2" s="1"/>
  <c r="F54" i="2" s="1"/>
  <c r="G54" i="2" s="1"/>
  <c r="H54" i="2" s="1"/>
  <c r="I54" i="2" s="1"/>
  <c r="J54" i="2" s="1"/>
  <c r="K54" i="2" s="1"/>
  <c r="L54" i="2" s="1"/>
  <c r="M54" i="2" s="1"/>
  <c r="B55" i="2" s="1"/>
  <c r="C55" i="2" s="1"/>
  <c r="D55" i="2" s="1"/>
  <c r="E55" i="2" s="1"/>
  <c r="F55" i="2" s="1"/>
  <c r="G55" i="2" s="1"/>
  <c r="H55" i="2" s="1"/>
  <c r="I55" i="2" s="1"/>
  <c r="J55" i="2" s="1"/>
  <c r="K55" i="2" s="1"/>
  <c r="L55" i="2" s="1"/>
  <c r="M55" i="2" s="1"/>
  <c r="B56" i="2" s="1"/>
  <c r="C56" i="2" s="1"/>
  <c r="D56" i="2" s="1"/>
  <c r="E56" i="2" s="1"/>
  <c r="F56" i="2" s="1"/>
  <c r="G56" i="2" s="1"/>
  <c r="H56" i="2" s="1"/>
  <c r="I56" i="2" s="1"/>
  <c r="J56" i="2" s="1"/>
  <c r="K56" i="2" s="1"/>
  <c r="L56" i="2" s="1"/>
  <c r="M56" i="2" s="1"/>
  <c r="B57" i="2" s="1"/>
  <c r="C57" i="2" s="1"/>
  <c r="D57" i="2" s="1"/>
  <c r="E57" i="2" s="1"/>
  <c r="F57" i="2" s="1"/>
  <c r="G57" i="2" s="1"/>
  <c r="H57" i="2" s="1"/>
  <c r="I57" i="2" s="1"/>
  <c r="J57" i="2" s="1"/>
  <c r="K57" i="2" s="1"/>
  <c r="L57" i="2" s="1"/>
  <c r="M57" i="2" s="1"/>
</calcChain>
</file>

<file path=xl/sharedStrings.xml><?xml version="1.0" encoding="utf-8"?>
<sst xmlns="http://schemas.openxmlformats.org/spreadsheetml/2006/main" count="123" uniqueCount="76">
  <si>
    <t>Year 1</t>
  </si>
  <si>
    <t>Salary</t>
  </si>
  <si>
    <t>Contribution Rate</t>
  </si>
  <si>
    <t>Monthly Contribution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</si>
  <si>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</si>
  <si>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</si>
  <si>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</si>
  <si>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</si>
  <si>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</si>
  <si>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</si>
  <si>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</si>
  <si>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</si>
  <si>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</si>
  <si>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</si>
  <si>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</si>
  <si>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</si>
  <si>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</si>
  <si>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</si>
  <si>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</si>
  <si>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</si>
  <si>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</si>
  <si>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</si>
  <si>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</si>
  <si>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</si>
  <si>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</si>
  <si>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</si>
  <si>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</si>
  <si>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</si>
  <si>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</si>
  <si>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</si>
  <si>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</si>
  <si>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</si>
  <si>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</si>
  <si>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</si>
  <si>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</si>
  <si>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</si>
  <si>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</si>
  <si>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</si>
  <si>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</si>
  <si>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</si>
  <si>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</si>
  <si>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</si>
  <si>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</si>
  <si>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</si>
  <si>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</si>
  <si>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Annual Growth Assumption: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</si>
  <si>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</si>
  <si>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</si>
  <si>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</si>
  <si>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</si>
  <si>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</si>
  <si>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</si>
  <si>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</si>
  <si>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</si>
  <si>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</si>
  <si>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</si>
  <si>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Annual Raise Assumption</t>
  </si>
  <si>
    <t>Year 41</t>
  </si>
  <si>
    <t>Year 42</t>
  </si>
  <si>
    <t>Year 43</t>
  </si>
  <si>
    <t>Year 44</t>
  </si>
  <si>
    <t>Year 45</t>
  </si>
  <si>
    <t>Year 46</t>
  </si>
  <si>
    <t>Year 47</t>
  </si>
  <si>
    <t>Starting Salary</t>
  </si>
  <si>
    <t>401K Compound Interest Tool</t>
  </si>
  <si>
    <t>*Input your starting salary here</t>
  </si>
  <si>
    <t>*Put in an assumption for an annual raise</t>
  </si>
  <si>
    <r>
      <t xml:space="preserve">*Put in your </t>
    </r>
    <r>
      <rPr>
        <b/>
        <i/>
        <sz val="11"/>
        <color theme="1"/>
        <rFont val="Calibri"/>
        <family val="2"/>
        <scheme val="minor"/>
      </rPr>
      <t xml:space="preserve">Personal </t>
    </r>
    <r>
      <rPr>
        <i/>
        <sz val="11"/>
        <color theme="1"/>
        <rFont val="Calibri"/>
        <family val="2"/>
        <scheme val="minor"/>
      </rPr>
      <t>401K contribution percentage</t>
    </r>
  </si>
  <si>
    <r>
      <t xml:space="preserve">*Put in your </t>
    </r>
    <r>
      <rPr>
        <b/>
        <i/>
        <sz val="11"/>
        <color theme="1"/>
        <rFont val="Calibri"/>
        <family val="2"/>
        <scheme val="minor"/>
      </rPr>
      <t xml:space="preserve">Company Match </t>
    </r>
    <r>
      <rPr>
        <i/>
        <sz val="11"/>
        <color theme="1"/>
        <rFont val="Calibri"/>
        <family val="2"/>
        <scheme val="minor"/>
      </rPr>
      <t>401K contribution percentage</t>
    </r>
  </si>
  <si>
    <r>
      <t xml:space="preserve">*This is the </t>
    </r>
    <r>
      <rPr>
        <b/>
        <i/>
        <sz val="11"/>
        <color theme="1"/>
        <rFont val="Calibri"/>
        <family val="2"/>
        <scheme val="minor"/>
      </rPr>
      <t>Total</t>
    </r>
    <r>
      <rPr>
        <i/>
        <sz val="11"/>
        <color theme="1"/>
        <rFont val="Calibri"/>
        <family val="2"/>
        <scheme val="minor"/>
      </rPr>
      <t xml:space="preserve"> 401K contribution percentage</t>
    </r>
  </si>
  <si>
    <t xml:space="preserve">
Make Edits Here in Green Cells
</t>
  </si>
  <si>
    <t>*Put in your assumed 401K return.  Average S&amp;P return since 1950 is 11%.  I used 8% to be safe.</t>
  </si>
  <si>
    <r>
      <rPr>
        <b/>
        <sz val="11"/>
        <color theme="1"/>
        <rFont val="Calibri"/>
        <family val="2"/>
        <scheme val="minor"/>
      </rPr>
      <t>Personal</t>
    </r>
    <r>
      <rPr>
        <sz val="11"/>
        <color theme="1"/>
        <rFont val="Calibri"/>
        <family val="2"/>
        <scheme val="minor"/>
      </rPr>
      <t xml:space="preserve"> 401K Contribution %</t>
    </r>
  </si>
  <si>
    <r>
      <rPr>
        <b/>
        <sz val="11"/>
        <color theme="1"/>
        <rFont val="Calibri"/>
        <family val="2"/>
        <scheme val="minor"/>
      </rPr>
      <t>Company</t>
    </r>
    <r>
      <rPr>
        <sz val="11"/>
        <color theme="1"/>
        <rFont val="Calibri"/>
        <family val="2"/>
        <scheme val="minor"/>
      </rPr>
      <t xml:space="preserve"> 401K Contribution %</t>
    </r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</si>
  <si>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401K Contribution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</si>
</sst>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9" fontId="0" fillId="0" borderId="8" xfId="2" applyFon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9" fontId="0" fillId="3" borderId="6" xfId="2" applyNumberFormat="1" applyFont="1" applyFill="1" applyBorder="1" applyAlignment="1">
      <alignment horizontal="center"/>
    </xf>
    <xf numFmtId="9" fontId="0" fillId="3" borderId="9" xfId="2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9" fontId="0" fillId="2" borderId="6" xfId="2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/>
    <xf numFmtId="9" fontId="0" fillId="4" borderId="0" xfId="2" applyFont="1" applyFill="1" applyAlignment="1">
      <alignment horizontal="center"/>
    </xf>
    <xf numFmtId="0" fontId="4" fillId="4" borderId="0" xfId="0" applyFont="1" applyFill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6</xdr:row>
      <xdr:rowOff>0</xdr:rowOff>
    </xdr:from>
    <xdr:to>
      <xdr:col>1</xdr:col>
      <xdr:colOff>809625</xdr:colOff>
      <xdr:row>7</xdr:row>
      <xdr:rowOff>114300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8FA767C1-E0AA-4AE5-A241-AD5D21CB4621}"/>
            </a:ext>
          </a:extLst>
        </xdr:cNvPr>
        <xdr:cNvSpPr/>
      </xdr:nvSpPr>
      <xdr:spPr>
        <a:xfrm>
          <a:off x="628649" y="1304925"/>
          <a:ext cx="676276" cy="304800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AD47-8627-49CB-A562-84378BB7D0C0}">
  <dimension ref="A1:N58"/>
  <sheetViews>
    <sheetView tabSelected="1" workbookViewId="0">
      <selection activeCell="M57" sqref="M57"/>
    </sheetView>
  </sheetViews>
  <sheetFormatPr defaultRowHeight="15" x14ac:dyDescent="0.25"/>
  <cols>
    <col min="1" max="1" width="7.42578125" style="1" bestFit="1" customWidth="1"/>
    <col min="2" max="13" width="13.85546875" style="1" customWidth="1"/>
    <col min="14" max="16384" width="9.140625" style="1"/>
  </cols>
  <sheetData>
    <row r="1" spans="1:14" ht="27" thickBot="1" x14ac:dyDescent="0.45">
      <c r="A1" s="31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4" ht="15.75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5" customHeight="1" x14ac:dyDescent="0.25">
      <c r="A3" s="38"/>
      <c r="B3" s="34" t="s">
        <v>71</v>
      </c>
      <c r="C3" s="29" t="s">
        <v>64</v>
      </c>
      <c r="D3" s="30"/>
      <c r="E3" s="22">
        <v>50000</v>
      </c>
      <c r="F3" s="41" t="s">
        <v>66</v>
      </c>
      <c r="G3" s="38"/>
      <c r="H3" s="38"/>
      <c r="I3" s="38"/>
      <c r="J3" s="38"/>
      <c r="K3" s="38"/>
      <c r="L3" s="38"/>
      <c r="M3" s="38"/>
    </row>
    <row r="4" spans="1:14" x14ac:dyDescent="0.25">
      <c r="A4" s="38"/>
      <c r="B4" s="35"/>
      <c r="C4" s="27" t="s">
        <v>56</v>
      </c>
      <c r="D4" s="28"/>
      <c r="E4" s="23">
        <v>0.03</v>
      </c>
      <c r="F4" s="41" t="s">
        <v>67</v>
      </c>
      <c r="G4" s="38"/>
      <c r="H4" s="38"/>
      <c r="I4" s="38"/>
      <c r="J4" s="38"/>
      <c r="K4" s="38"/>
      <c r="L4" s="38"/>
      <c r="M4" s="38"/>
    </row>
    <row r="5" spans="1:14" x14ac:dyDescent="0.25">
      <c r="A5" s="38"/>
      <c r="B5" s="35"/>
      <c r="C5" s="27" t="s">
        <v>73</v>
      </c>
      <c r="D5" s="28"/>
      <c r="E5" s="23">
        <v>0.05</v>
      </c>
      <c r="F5" s="41" t="s">
        <v>68</v>
      </c>
      <c r="G5" s="38"/>
      <c r="H5" s="38"/>
      <c r="I5" s="38"/>
      <c r="J5" s="38"/>
      <c r="K5" s="38"/>
      <c r="L5" s="38"/>
      <c r="M5" s="38"/>
    </row>
    <row r="6" spans="1:14" x14ac:dyDescent="0.25">
      <c r="A6" s="38"/>
      <c r="B6" s="35"/>
      <c r="C6" s="27" t="s">
        <v>74</v>
      </c>
      <c r="D6" s="28"/>
      <c r="E6" s="23">
        <v>0.04</v>
      </c>
      <c r="F6" s="41" t="s">
        <v>69</v>
      </c>
      <c r="G6" s="38"/>
      <c r="H6" s="38"/>
      <c r="I6" s="38"/>
      <c r="J6" s="38"/>
      <c r="K6" s="38"/>
      <c r="L6" s="38"/>
      <c r="M6" s="38"/>
    </row>
    <row r="7" spans="1:14" x14ac:dyDescent="0.25">
      <c r="A7" s="38"/>
      <c r="B7" s="35"/>
      <c r="C7" s="27" t="s">
        <v>75</v>
      </c>
      <c r="D7" s="28"/>
      <c r="E7" s="37">
        <f>SUM(E5:E6)</f>
        <v>0.09</v>
      </c>
      <c r="F7" s="41" t="s">
        <v>70</v>
      </c>
      <c r="G7" s="38"/>
      <c r="H7" s="38"/>
      <c r="I7" s="38"/>
      <c r="J7" s="38"/>
      <c r="K7" s="38"/>
      <c r="L7" s="38"/>
      <c r="M7" s="38"/>
    </row>
    <row r="8" spans="1:14" ht="15.75" thickBot="1" x14ac:dyDescent="0.3">
      <c r="A8" s="38"/>
      <c r="B8" s="36"/>
      <c r="C8" s="25" t="s">
        <v>45</v>
      </c>
      <c r="D8" s="26"/>
      <c r="E8" s="24">
        <v>0.08</v>
      </c>
      <c r="F8" s="41" t="s">
        <v>72</v>
      </c>
      <c r="G8" s="38"/>
      <c r="H8" s="38"/>
      <c r="I8" s="38"/>
      <c r="J8" s="38"/>
      <c r="K8" s="38"/>
      <c r="L8" s="38"/>
      <c r="M8" s="38"/>
    </row>
    <row r="9" spans="1:14" ht="15.75" thickBot="1" x14ac:dyDescent="0.3">
      <c r="A9" s="38"/>
      <c r="B9" s="39"/>
      <c r="C9" s="38"/>
      <c r="D9" s="38"/>
      <c r="E9" s="40"/>
      <c r="F9" s="38"/>
      <c r="G9" s="38"/>
      <c r="H9" s="38"/>
      <c r="I9" s="38"/>
      <c r="J9" s="38"/>
      <c r="K9" s="38"/>
      <c r="L9" s="38"/>
      <c r="M9" s="38"/>
    </row>
    <row r="10" spans="1:14" x14ac:dyDescent="0.25">
      <c r="A10" s="7"/>
      <c r="B10" s="8" t="s">
        <v>33</v>
      </c>
      <c r="C10" s="8" t="s">
        <v>34</v>
      </c>
      <c r="D10" s="8" t="s">
        <v>35</v>
      </c>
      <c r="E10" s="8" t="s">
        <v>36</v>
      </c>
      <c r="F10" s="8" t="s">
        <v>37</v>
      </c>
      <c r="G10" s="8" t="s">
        <v>38</v>
      </c>
      <c r="H10" s="8" t="s">
        <v>39</v>
      </c>
      <c r="I10" s="8" t="s">
        <v>40</v>
      </c>
      <c r="J10" s="8" t="s">
        <v>41</v>
      </c>
      <c r="K10" s="8" t="s">
        <v>42</v>
      </c>
      <c r="L10" s="8" t="s">
        <v>43</v>
      </c>
      <c r="M10" s="9" t="s">
        <v>44</v>
      </c>
    </row>
    <row r="11" spans="1:14" x14ac:dyDescent="0.25">
      <c r="A11" s="10" t="s">
        <v>0</v>
      </c>
      <c r="B11" s="18">
        <f>VLOOKUP(A11,'Salary &amp; Contribution Details'!A3:D50,4,FALSE)</f>
        <v>375</v>
      </c>
      <c r="C11" s="18">
        <f>B11*($E$8/12+1)+'Salary &amp; Contribution Details'!$D4</f>
        <v>752.5</v>
      </c>
      <c r="D11" s="18">
        <f>C11*($E$8/12+1)+'Salary &amp; Contribution Details'!$D4</f>
        <v>1132.5166666666667</v>
      </c>
      <c r="E11" s="18">
        <f>D11*($E$8/12+1)+'Salary &amp; Contribution Details'!$D4</f>
        <v>1515.0667777777776</v>
      </c>
      <c r="F11" s="18">
        <f>E11*($E$8/12+1)+'Salary &amp; Contribution Details'!$D4</f>
        <v>1900.1672229629626</v>
      </c>
      <c r="G11" s="18">
        <f>F11*($E$8/12+1)+'Salary &amp; Contribution Details'!$D4</f>
        <v>2287.8350044493823</v>
      </c>
      <c r="H11" s="18">
        <f>G11*($E$8/12+1)+'Salary &amp; Contribution Details'!$D4</f>
        <v>2678.0872378123781</v>
      </c>
      <c r="I11" s="18">
        <f>H11*($E$8/12+1)+'Salary &amp; Contribution Details'!$D4</f>
        <v>3070.9411527311272</v>
      </c>
      <c r="J11" s="18">
        <f>I11*($E$8/12+1)+'Salary &amp; Contribution Details'!$D4</f>
        <v>3466.4140937493344</v>
      </c>
      <c r="K11" s="18">
        <f>J11*($E$8/12+1)+'Salary &amp; Contribution Details'!$D4</f>
        <v>3864.5235210409965</v>
      </c>
      <c r="L11" s="18">
        <f>K11*($E$8/12+1)+'Salary &amp; Contribution Details'!$D4</f>
        <v>4265.2870111812699</v>
      </c>
      <c r="M11" s="19">
        <f>L11*($E$8/12+1)+'Salary &amp; Contribution Details'!$D4</f>
        <v>4668.7222579224781</v>
      </c>
      <c r="N11" s="4"/>
    </row>
    <row r="12" spans="1:14" x14ac:dyDescent="0.25">
      <c r="A12" s="10" t="s">
        <v>4</v>
      </c>
      <c r="B12" s="18">
        <f>M11*($E$8/12+1)+'Salary &amp; Contribution Details'!$D5</f>
        <v>5086.0970729752944</v>
      </c>
      <c r="C12" s="18">
        <f>B12*($E$8/12+1)+'Salary &amp; Contribution Details'!$D5</f>
        <v>5506.254386795129</v>
      </c>
      <c r="D12" s="18">
        <f>C12*($E$8/12+1)+'Salary &amp; Contribution Details'!$D5</f>
        <v>5929.2127493737626</v>
      </c>
      <c r="E12" s="18">
        <f>D12*($E$8/12+1)+'Salary &amp; Contribution Details'!$D5</f>
        <v>6354.990834369587</v>
      </c>
      <c r="F12" s="18">
        <f>E12*($E$8/12+1)+'Salary &amp; Contribution Details'!$D5</f>
        <v>6783.6074399320505</v>
      </c>
      <c r="G12" s="18">
        <f>F12*($E$8/12+1)+'Salary &amp; Contribution Details'!$D5</f>
        <v>7215.0814895315971</v>
      </c>
      <c r="H12" s="18">
        <f>G12*($E$8/12+1)+'Salary &amp; Contribution Details'!$D5</f>
        <v>7649.4320327951409</v>
      </c>
      <c r="I12" s="18">
        <f>H12*($E$8/12+1)+'Salary &amp; Contribution Details'!$D5</f>
        <v>8086.6782463471081</v>
      </c>
      <c r="J12" s="18">
        <f>I12*($E$8/12+1)+'Salary &amp; Contribution Details'!$D5</f>
        <v>8526.839434656089</v>
      </c>
      <c r="K12" s="18">
        <f>J12*($E$8/12+1)+'Salary &amp; Contribution Details'!$D5</f>
        <v>8969.935030887129</v>
      </c>
      <c r="L12" s="18">
        <f>K12*($E$8/12+1)+'Salary &amp; Contribution Details'!$D5</f>
        <v>9415.9845977597088</v>
      </c>
      <c r="M12" s="19">
        <f>L12*($E$8/12+1)+'Salary &amp; Contribution Details'!$D5</f>
        <v>9865.0078284114388</v>
      </c>
      <c r="N12" s="4"/>
    </row>
    <row r="13" spans="1:14" x14ac:dyDescent="0.25">
      <c r="A13" s="10" t="s">
        <v>5</v>
      </c>
      <c r="B13" s="18">
        <f>M12*($E$8/12+1)+'Salary &amp; Contribution Details'!$D6</f>
        <v>10328.612047267514</v>
      </c>
      <c r="C13" s="18">
        <f>B13*($E$8/12+1)+'Salary &amp; Contribution Details'!$D6</f>
        <v>10795.306960915963</v>
      </c>
      <c r="D13" s="18">
        <f>C13*($E$8/12+1)+'Salary &amp; Contribution Details'!$D6</f>
        <v>11265.113173988735</v>
      </c>
      <c r="E13" s="18">
        <f>D13*($E$8/12+1)+'Salary &amp; Contribution Details'!$D6</f>
        <v>11738.051428481993</v>
      </c>
      <c r="F13" s="18">
        <f>E13*($E$8/12+1)+'Salary &amp; Contribution Details'!$D6</f>
        <v>12214.142604671872</v>
      </c>
      <c r="G13" s="18">
        <f>F13*($E$8/12+1)+'Salary &amp; Contribution Details'!$D6</f>
        <v>12693.407722036349</v>
      </c>
      <c r="H13" s="18">
        <f>G13*($E$8/12+1)+'Salary &amp; Contribution Details'!$D6</f>
        <v>13175.867940183256</v>
      </c>
      <c r="I13" s="18">
        <f>H13*($E$8/12+1)+'Salary &amp; Contribution Details'!$D6</f>
        <v>13661.544559784477</v>
      </c>
      <c r="J13" s="18">
        <f>I13*($E$8/12+1)+'Salary &amp; Contribution Details'!$D6</f>
        <v>14150.459023516372</v>
      </c>
      <c r="K13" s="18">
        <f>J13*($E$8/12+1)+'Salary &amp; Contribution Details'!$D6</f>
        <v>14642.63291700648</v>
      </c>
      <c r="L13" s="18">
        <f>K13*($E$8/12+1)+'Salary &amp; Contribution Details'!$D6</f>
        <v>15138.087969786522</v>
      </c>
      <c r="M13" s="19">
        <f>L13*($E$8/12+1)+'Salary &amp; Contribution Details'!$D6</f>
        <v>15636.846056251765</v>
      </c>
      <c r="N13" s="4"/>
    </row>
    <row r="14" spans="1:14" x14ac:dyDescent="0.25">
      <c r="A14" s="10" t="s">
        <v>6</v>
      </c>
      <c r="B14" s="18">
        <f>M13*($E$8/12+1)+'Salary &amp; Contribution Details'!$D7</f>
        <v>16150.864321626776</v>
      </c>
      <c r="C14" s="18">
        <f>B14*($E$8/12+1)+'Salary &amp; Contribution Details'!$D7</f>
        <v>16668.30937543762</v>
      </c>
      <c r="D14" s="18">
        <f>C14*($E$8/12+1)+'Salary &amp; Contribution Details'!$D7</f>
        <v>17189.204062940538</v>
      </c>
      <c r="E14" s="18">
        <f>D14*($E$8/12+1)+'Salary &amp; Contribution Details'!$D7</f>
        <v>17713.571381693477</v>
      </c>
      <c r="F14" s="18">
        <f>E14*($E$8/12+1)+'Salary &amp; Contribution Details'!$D7</f>
        <v>18241.434482571432</v>
      </c>
      <c r="G14" s="18">
        <f>F14*($E$8/12+1)+'Salary &amp; Contribution Details'!$D7</f>
        <v>18772.816670788576</v>
      </c>
      <c r="H14" s="18">
        <f>G14*($E$8/12+1)+'Salary &amp; Contribution Details'!$D7</f>
        <v>19307.741406927165</v>
      </c>
      <c r="I14" s="18">
        <f>H14*($E$8/12+1)+'Salary &amp; Contribution Details'!$D7</f>
        <v>19846.232307973347</v>
      </c>
      <c r="J14" s="18">
        <f>I14*($E$8/12+1)+'Salary &amp; Contribution Details'!$D7</f>
        <v>20388.313148359837</v>
      </c>
      <c r="K14" s="18">
        <f>J14*($E$8/12+1)+'Salary &amp; Contribution Details'!$D7</f>
        <v>20934.007861015569</v>
      </c>
      <c r="L14" s="18">
        <f>K14*($E$8/12+1)+'Salary &amp; Contribution Details'!$D7</f>
        <v>21483.340538422341</v>
      </c>
      <c r="M14" s="19">
        <f>L14*($E$8/12+1)+'Salary &amp; Contribution Details'!$D7</f>
        <v>22036.335433678491</v>
      </c>
      <c r="N14" s="4"/>
    </row>
    <row r="15" spans="1:14" x14ac:dyDescent="0.25">
      <c r="A15" s="10" t="s">
        <v>7</v>
      </c>
      <c r="B15" s="18">
        <f>M14*($E$8/12+1)+'Salary &amp; Contribution Details'!$D8</f>
        <v>22605.310140319678</v>
      </c>
      <c r="C15" s="18">
        <f>B15*($E$8/12+1)+'Salary &amp; Contribution Details'!$D8</f>
        <v>23178.078011671809</v>
      </c>
      <c r="D15" s="18">
        <f>C15*($E$8/12+1)+'Salary &amp; Contribution Details'!$D8</f>
        <v>23754.664335499619</v>
      </c>
      <c r="E15" s="18">
        <f>D15*($E$8/12+1)+'Salary &amp; Contribution Details'!$D8</f>
        <v>24335.094568152948</v>
      </c>
      <c r="F15" s="18">
        <f>E15*($E$8/12+1)+'Salary &amp; Contribution Details'!$D8</f>
        <v>24919.394335690631</v>
      </c>
      <c r="G15" s="18">
        <f>F15*($E$8/12+1)+'Salary &amp; Contribution Details'!$D8</f>
        <v>25507.589435011902</v>
      </c>
      <c r="H15" s="18">
        <f>G15*($E$8/12+1)+'Salary &amp; Contribution Details'!$D8</f>
        <v>26099.705834995311</v>
      </c>
      <c r="I15" s="18">
        <f>H15*($E$8/12+1)+'Salary &amp; Contribution Details'!$D8</f>
        <v>26695.769677645279</v>
      </c>
      <c r="J15" s="18">
        <f>I15*($E$8/12+1)+'Salary &amp; Contribution Details'!$D8</f>
        <v>27295.807279246244</v>
      </c>
      <c r="K15" s="18">
        <f>J15*($E$8/12+1)+'Salary &amp; Contribution Details'!$D8</f>
        <v>27899.845131524551</v>
      </c>
      <c r="L15" s="18">
        <f>K15*($E$8/12+1)+'Salary &amp; Contribution Details'!$D8</f>
        <v>28507.909902818046</v>
      </c>
      <c r="M15" s="19">
        <f>L15*($E$8/12+1)+'Salary &amp; Contribution Details'!$D8</f>
        <v>29120.028439253496</v>
      </c>
      <c r="N15" s="4"/>
    </row>
    <row r="16" spans="1:14" x14ac:dyDescent="0.25">
      <c r="A16" s="10" t="s">
        <v>8</v>
      </c>
      <c r="B16" s="18">
        <f>M15*($E$8/12+1)+'Salary &amp; Contribution Details'!$D9</f>
        <v>29748.889740044349</v>
      </c>
      <c r="C16" s="18">
        <f>B16*($E$8/12+1)+'Salary &amp; Contribution Details'!$D9</f>
        <v>30381.943449507144</v>
      </c>
      <c r="D16" s="18">
        <f>C16*($E$8/12+1)+'Salary &amp; Contribution Details'!$D9</f>
        <v>31019.217517033023</v>
      </c>
      <c r="E16" s="18">
        <f>D16*($E$8/12+1)+'Salary &amp; Contribution Details'!$D9</f>
        <v>31660.740078342405</v>
      </c>
      <c r="F16" s="18">
        <f>E16*($E$8/12+1)+'Salary &amp; Contribution Details'!$D9</f>
        <v>32306.539456727187</v>
      </c>
      <c r="G16" s="18">
        <f>F16*($E$8/12+1)+'Salary &amp; Contribution Details'!$D9</f>
        <v>32956.6441643012</v>
      </c>
      <c r="H16" s="18">
        <f>G16*($E$8/12+1)+'Salary &amp; Contribution Details'!$D9</f>
        <v>33611.082903259041</v>
      </c>
      <c r="I16" s="18">
        <f>H16*($E$8/12+1)+'Salary &amp; Contribution Details'!$D9</f>
        <v>34269.884567143265</v>
      </c>
      <c r="J16" s="18">
        <f>I16*($E$8/12+1)+'Salary &amp; Contribution Details'!$D9</f>
        <v>34933.078242120049</v>
      </c>
      <c r="K16" s="18">
        <f>J16*($E$8/12+1)+'Salary &amp; Contribution Details'!$D9</f>
        <v>35600.693208263343</v>
      </c>
      <c r="L16" s="18">
        <f>K16*($E$8/12+1)+'Salary &amp; Contribution Details'!$D9</f>
        <v>36272.758940847598</v>
      </c>
      <c r="M16" s="19">
        <f>L16*($E$8/12+1)+'Salary &amp; Contribution Details'!$D9</f>
        <v>36949.305111649075</v>
      </c>
      <c r="N16" s="4"/>
    </row>
    <row r="17" spans="1:14" x14ac:dyDescent="0.25">
      <c r="A17" s="10" t="s">
        <v>9</v>
      </c>
      <c r="B17" s="18">
        <f>M16*($E$8/12+1)+'Salary &amp; Contribution Details'!$D10</f>
        <v>37643.403423591772</v>
      </c>
      <c r="C17" s="18">
        <f>B17*($E$8/12+1)+'Salary &amp; Contribution Details'!$D10</f>
        <v>38342.129057614089</v>
      </c>
      <c r="D17" s="18">
        <f>C17*($E$8/12+1)+'Salary &amp; Contribution Details'!$D10</f>
        <v>39045.512862529889</v>
      </c>
      <c r="E17" s="18">
        <f>D17*($E$8/12+1)+'Salary &amp; Contribution Details'!$D10</f>
        <v>39753.585892811796</v>
      </c>
      <c r="F17" s="18">
        <f>E17*($E$8/12+1)+'Salary &amp; Contribution Details'!$D10</f>
        <v>40466.379409962246</v>
      </c>
      <c r="G17" s="18">
        <f>F17*($E$8/12+1)+'Salary &amp; Contribution Details'!$D10</f>
        <v>41183.924883893698</v>
      </c>
      <c r="H17" s="18">
        <f>G17*($E$8/12+1)+'Salary &amp; Contribution Details'!$D10</f>
        <v>41906.253994318031</v>
      </c>
      <c r="I17" s="18">
        <f>H17*($E$8/12+1)+'Salary &amp; Contribution Details'!$D10</f>
        <v>42633.398632145188</v>
      </c>
      <c r="J17" s="18">
        <f>I17*($E$8/12+1)+'Salary &amp; Contribution Details'!$D10</f>
        <v>43365.390900891194</v>
      </c>
      <c r="K17" s="18">
        <f>J17*($E$8/12+1)+'Salary &amp; Contribution Details'!$D10</f>
        <v>44102.263118095507</v>
      </c>
      <c r="L17" s="18">
        <f>K17*($E$8/12+1)+'Salary &amp; Contribution Details'!$D10</f>
        <v>44844.04781674785</v>
      </c>
      <c r="M17" s="19">
        <f>L17*($E$8/12+1)+'Salary &amp; Contribution Details'!$D10</f>
        <v>45590.77774672454</v>
      </c>
      <c r="N17" s="4"/>
    </row>
    <row r="18" spans="1:14" x14ac:dyDescent="0.25">
      <c r="A18" s="10" t="s">
        <v>10</v>
      </c>
      <c r="B18" s="18">
        <f>M17*($E$8/12+1)+'Salary &amp; Contribution Details'!$D11</f>
        <v>46355.918964570359</v>
      </c>
      <c r="C18" s="18">
        <f>B18*($E$8/12+1)+'Salary &amp; Contribution Details'!$D11</f>
        <v>47126.161123868485</v>
      </c>
      <c r="D18" s="18">
        <f>C18*($E$8/12+1)+'Salary &amp; Contribution Details'!$D11</f>
        <v>47901.538230895261</v>
      </c>
      <c r="E18" s="18">
        <f>D18*($E$8/12+1)+'Salary &amp; Contribution Details'!$D11</f>
        <v>48682.084518635551</v>
      </c>
      <c r="F18" s="18">
        <f>E18*($E$8/12+1)+'Salary &amp; Contribution Details'!$D11</f>
        <v>49467.83444829411</v>
      </c>
      <c r="G18" s="18">
        <f>F18*($E$8/12+1)+'Salary &amp; Contribution Details'!$D11</f>
        <v>50258.822710817061</v>
      </c>
      <c r="H18" s="18">
        <f>G18*($E$8/12+1)+'Salary &amp; Contribution Details'!$D11</f>
        <v>51055.084228423497</v>
      </c>
      <c r="I18" s="18">
        <f>H18*($E$8/12+1)+'Salary &amp; Contribution Details'!$D11</f>
        <v>51856.654156147306</v>
      </c>
      <c r="J18" s="18">
        <f>I18*($E$8/12+1)+'Salary &amp; Contribution Details'!$D11</f>
        <v>52663.567883389274</v>
      </c>
      <c r="K18" s="18">
        <f>J18*($E$8/12+1)+'Salary &amp; Contribution Details'!$D11</f>
        <v>53475.861035479524</v>
      </c>
      <c r="L18" s="18">
        <f>K18*($E$8/12+1)+'Salary &amp; Contribution Details'!$D11</f>
        <v>54293.569475250377</v>
      </c>
      <c r="M18" s="19">
        <f>L18*($E$8/12+1)+'Salary &amp; Contribution Details'!$D11</f>
        <v>55116.729304619701</v>
      </c>
      <c r="N18" s="4"/>
    </row>
    <row r="19" spans="1:14" x14ac:dyDescent="0.25">
      <c r="A19" s="10" t="s">
        <v>11</v>
      </c>
      <c r="B19" s="18">
        <f>M18*($E$8/12+1)+'Salary &amp; Contribution Details'!$D12</f>
        <v>55959.212947170854</v>
      </c>
      <c r="C19" s="18">
        <f>B19*($E$8/12+1)+'Salary &amp; Contribution Details'!$D12</f>
        <v>56807.313147339017</v>
      </c>
      <c r="D19" s="18">
        <f>C19*($E$8/12+1)+'Salary &amp; Contribution Details'!$D12</f>
        <v>57661.067348841629</v>
      </c>
      <c r="E19" s="18">
        <f>D19*($E$8/12+1)+'Salary &amp; Contribution Details'!$D12</f>
        <v>58520.513245020928</v>
      </c>
      <c r="F19" s="18">
        <f>E19*($E$8/12+1)+'Salary &amp; Contribution Details'!$D12</f>
        <v>59385.688780508084</v>
      </c>
      <c r="G19" s="18">
        <f>F19*($E$8/12+1)+'Salary &amp; Contribution Details'!$D12</f>
        <v>60256.632152898492</v>
      </c>
      <c r="H19" s="18">
        <f>G19*($E$8/12+1)+'Salary &amp; Contribution Details'!$D12</f>
        <v>61133.381814438166</v>
      </c>
      <c r="I19" s="18">
        <f>H19*($E$8/12+1)+'Salary &amp; Contribution Details'!$D12</f>
        <v>62015.976473721443</v>
      </c>
      <c r="J19" s="18">
        <f>I19*($E$8/12+1)+'Salary &amp; Contribution Details'!$D12</f>
        <v>62904.455097399936</v>
      </c>
      <c r="K19" s="18">
        <f>J19*($E$8/12+1)+'Salary &amp; Contribution Details'!$D12</f>
        <v>63798.856911902956</v>
      </c>
      <c r="L19" s="18">
        <f>K19*($E$8/12+1)+'Salary &amp; Contribution Details'!$D12</f>
        <v>64699.22140516933</v>
      </c>
      <c r="M19" s="19">
        <f>L19*($E$8/12+1)+'Salary &amp; Contribution Details'!$D12</f>
        <v>65605.588328390804</v>
      </c>
      <c r="N19" s="4"/>
    </row>
    <row r="20" spans="1:14" x14ac:dyDescent="0.25">
      <c r="A20" s="10" t="s">
        <v>12</v>
      </c>
      <c r="B20" s="18">
        <f>M19*($E$8/12+1)+'Salary &amp; Contribution Details'!$D13</f>
        <v>66532.248861182699</v>
      </c>
      <c r="C20" s="18">
        <f>B20*($E$8/12+1)+'Salary &amp; Contribution Details'!$D13</f>
        <v>67465.087130859873</v>
      </c>
      <c r="D20" s="18">
        <f>C20*($E$8/12+1)+'Salary &amp; Contribution Details'!$D13</f>
        <v>68404.144322334891</v>
      </c>
      <c r="E20" s="18">
        <f>D20*($E$8/12+1)+'Salary &amp; Contribution Details'!$D13</f>
        <v>69349.46189508641</v>
      </c>
      <c r="F20" s="18">
        <f>E20*($E$8/12+1)+'Salary &amp; Contribution Details'!$D13</f>
        <v>70301.081584989603</v>
      </c>
      <c r="G20" s="18">
        <f>F20*($E$8/12+1)+'Salary &amp; Contribution Details'!$D13</f>
        <v>71259.045406158824</v>
      </c>
      <c r="H20" s="18">
        <f>G20*($E$8/12+1)+'Salary &amp; Contribution Details'!$D13</f>
        <v>72223.395652802501</v>
      </c>
      <c r="I20" s="18">
        <f>H20*($E$8/12+1)+'Salary &amp; Contribution Details'!$D13</f>
        <v>73194.174901090475</v>
      </c>
      <c r="J20" s="18">
        <f>I20*($E$8/12+1)+'Salary &amp; Contribution Details'!$D13</f>
        <v>74171.426011033705</v>
      </c>
      <c r="K20" s="18">
        <f>J20*($E$8/12+1)+'Salary &amp; Contribution Details'!$D13</f>
        <v>75155.192128376555</v>
      </c>
      <c r="L20" s="18">
        <f>K20*($E$8/12+1)+'Salary &amp; Contribution Details'!$D13</f>
        <v>76145.516686501694</v>
      </c>
      <c r="M20" s="19">
        <f>L20*($E$8/12+1)+'Salary &amp; Contribution Details'!$D13</f>
        <v>77142.443408347666</v>
      </c>
      <c r="N20" s="4"/>
    </row>
    <row r="21" spans="1:14" x14ac:dyDescent="0.25">
      <c r="A21" s="10" t="s">
        <v>13</v>
      </c>
      <c r="B21" s="18">
        <f>M20*($E$8/12+1)+'Salary &amp; Contribution Details'!$D14</f>
        <v>78160.695006657348</v>
      </c>
      <c r="C21" s="18">
        <f>B21*($E$8/12+1)+'Salary &amp; Contribution Details'!$D14</f>
        <v>79185.734948955767</v>
      </c>
      <c r="D21" s="18">
        <f>C21*($E$8/12+1)+'Salary &amp; Contribution Details'!$D14</f>
        <v>80217.608490869505</v>
      </c>
      <c r="E21" s="18">
        <f>D21*($E$8/12+1)+'Salary &amp; Contribution Details'!$D14</f>
        <v>81256.36118972933</v>
      </c>
      <c r="F21" s="18">
        <f>E21*($E$8/12+1)+'Salary &amp; Contribution Details'!$D14</f>
        <v>82302.038906581554</v>
      </c>
      <c r="G21" s="18">
        <f>F21*($E$8/12+1)+'Salary &amp; Contribution Details'!$D14</f>
        <v>83354.687808212795</v>
      </c>
      <c r="H21" s="18">
        <f>G21*($E$8/12+1)+'Salary &amp; Contribution Details'!$D14</f>
        <v>84414.354369188251</v>
      </c>
      <c r="I21" s="18">
        <f>H21*($E$8/12+1)+'Salary &amp; Contribution Details'!$D14</f>
        <v>85481.085373903537</v>
      </c>
      <c r="J21" s="18">
        <f>I21*($E$8/12+1)+'Salary &amp; Contribution Details'!$D14</f>
        <v>86554.927918650268</v>
      </c>
      <c r="K21" s="18">
        <f>J21*($E$8/12+1)+'Salary &amp; Contribution Details'!$D14</f>
        <v>87635.92941369531</v>
      </c>
      <c r="L21" s="18">
        <f>K21*($E$8/12+1)+'Salary &amp; Contribution Details'!$D14</f>
        <v>88724.137585373974</v>
      </c>
      <c r="M21" s="19">
        <f>L21*($E$8/12+1)+'Salary &amp; Contribution Details'!$D14</f>
        <v>89819.600478197171</v>
      </c>
      <c r="N21" s="4"/>
    </row>
    <row r="22" spans="1:14" x14ac:dyDescent="0.25">
      <c r="A22" s="10" t="s">
        <v>14</v>
      </c>
      <c r="B22" s="18">
        <f>M21*($E$8/12+1)+'Salary &amp; Contribution Details'!$D15</f>
        <v>90937.485516240151</v>
      </c>
      <c r="C22" s="18">
        <f>B22*($E$8/12+1)+'Salary &amp; Contribution Details'!$D15</f>
        <v>92062.823121203415</v>
      </c>
      <c r="D22" s="18">
        <f>C22*($E$8/12+1)+'Salary &amp; Contribution Details'!$D15</f>
        <v>93195.662976866428</v>
      </c>
      <c r="E22" s="18">
        <f>D22*($E$8/12+1)+'Salary &amp; Contribution Details'!$D15</f>
        <v>94336.055098233861</v>
      </c>
      <c r="F22" s="18">
        <f>E22*($E$8/12+1)+'Salary &amp; Contribution Details'!$D15</f>
        <v>95484.049833743746</v>
      </c>
      <c r="G22" s="18">
        <f>F22*($E$8/12+1)+'Salary &amp; Contribution Details'!$D15</f>
        <v>96639.697867490366</v>
      </c>
      <c r="H22" s="18">
        <f>G22*($E$8/12+1)+'Salary &amp; Contribution Details'!$D15</f>
        <v>97803.050221461963</v>
      </c>
      <c r="I22" s="18">
        <f>H22*($E$8/12+1)+'Salary &amp; Contribution Details'!$D15</f>
        <v>98974.158257793373</v>
      </c>
      <c r="J22" s="18">
        <f>I22*($E$8/12+1)+'Salary &amp; Contribution Details'!$D15</f>
        <v>100153.07368103365</v>
      </c>
      <c r="K22" s="18">
        <f>J22*($E$8/12+1)+'Salary &amp; Contribution Details'!$D15</f>
        <v>101339.84854042887</v>
      </c>
      <c r="L22" s="18">
        <f>K22*($E$8/12+1)+'Salary &amp; Contribution Details'!$D15</f>
        <v>102534.53523222005</v>
      </c>
      <c r="M22" s="19">
        <f>L22*($E$8/12+1)+'Salary &amp; Contribution Details'!$D15</f>
        <v>103737.18650195652</v>
      </c>
      <c r="N22" s="4"/>
    </row>
    <row r="23" spans="1:14" x14ac:dyDescent="0.25">
      <c r="A23" s="10" t="s">
        <v>15</v>
      </c>
      <c r="B23" s="18">
        <f>M22*($E$8/12+1)+'Salary &amp; Contribution Details'!$D16</f>
        <v>104963.42807787021</v>
      </c>
      <c r="C23" s="18">
        <f>B23*($E$8/12+1)+'Salary &amp; Contribution Details'!$D16</f>
        <v>106197.84459762332</v>
      </c>
      <c r="D23" s="18">
        <f>C23*($E$8/12+1)+'Salary &amp; Contribution Details'!$D16</f>
        <v>107440.49056084146</v>
      </c>
      <c r="E23" s="18">
        <f>D23*($E$8/12+1)+'Salary &amp; Contribution Details'!$D16</f>
        <v>108691.42083048105</v>
      </c>
      <c r="F23" s="18">
        <f>E23*($E$8/12+1)+'Salary &amp; Contribution Details'!$D16</f>
        <v>109950.69063525157</v>
      </c>
      <c r="G23" s="18">
        <f>F23*($E$8/12+1)+'Salary &amp; Contribution Details'!$D16</f>
        <v>111218.35557205389</v>
      </c>
      <c r="H23" s="18">
        <f>G23*($E$8/12+1)+'Salary &amp; Contribution Details'!$D16</f>
        <v>112494.47160843489</v>
      </c>
      <c r="I23" s="18">
        <f>H23*($E$8/12+1)+'Salary &amp; Contribution Details'!$D16</f>
        <v>113779.09508505843</v>
      </c>
      <c r="J23" s="18">
        <f>I23*($E$8/12+1)+'Salary &amp; Contribution Details'!$D16</f>
        <v>115072.2827181928</v>
      </c>
      <c r="K23" s="18">
        <f>J23*($E$8/12+1)+'Salary &amp; Contribution Details'!$D16</f>
        <v>116374.09160221473</v>
      </c>
      <c r="L23" s="18">
        <f>K23*($E$8/12+1)+'Salary &amp; Contribution Details'!$D16</f>
        <v>117684.57921213013</v>
      </c>
      <c r="M23" s="19">
        <f>L23*($E$8/12+1)+'Salary &amp; Contribution Details'!$D16</f>
        <v>119003.80340611165</v>
      </c>
      <c r="N23" s="4"/>
    </row>
    <row r="24" spans="1:14" x14ac:dyDescent="0.25">
      <c r="A24" s="10" t="s">
        <v>16</v>
      </c>
      <c r="B24" s="18">
        <f>M23*($E$8/12+1)+'Salary &amp; Contribution Details'!$D17</f>
        <v>120347.86223803005</v>
      </c>
      <c r="C24" s="18">
        <f>B24*($E$8/12+1)+'Salary &amp; Contribution Details'!$D17</f>
        <v>121700.88146216124</v>
      </c>
      <c r="D24" s="18">
        <f>C24*($E$8/12+1)+'Salary &amp; Contribution Details'!$D17</f>
        <v>123062.9208144533</v>
      </c>
      <c r="E24" s="18">
        <f>D24*($E$8/12+1)+'Salary &amp; Contribution Details'!$D17</f>
        <v>124434.04042909398</v>
      </c>
      <c r="F24" s="18">
        <f>E24*($E$8/12+1)+'Salary &amp; Contribution Details'!$D17</f>
        <v>125814.30084116559</v>
      </c>
      <c r="G24" s="18">
        <f>F24*($E$8/12+1)+'Salary &amp; Contribution Details'!$D17</f>
        <v>127203.76298931768</v>
      </c>
      <c r="H24" s="18">
        <f>G24*($E$8/12+1)+'Salary &amp; Contribution Details'!$D17</f>
        <v>128602.48821845745</v>
      </c>
      <c r="I24" s="18">
        <f>H24*($E$8/12+1)+'Salary &amp; Contribution Details'!$D17</f>
        <v>130010.53828245816</v>
      </c>
      <c r="J24" s="18">
        <f>I24*($E$8/12+1)+'Salary &amp; Contribution Details'!$D17</f>
        <v>131427.97534688553</v>
      </c>
      <c r="K24" s="18">
        <f>J24*($E$8/12+1)+'Salary &amp; Contribution Details'!$D17</f>
        <v>132854.86199174245</v>
      </c>
      <c r="L24" s="18">
        <f>K24*($E$8/12+1)+'Salary &amp; Contribution Details'!$D17</f>
        <v>134291.26121423172</v>
      </c>
      <c r="M24" s="19">
        <f>L24*($E$8/12+1)+'Salary &amp; Contribution Details'!$D17</f>
        <v>135737.2364315376</v>
      </c>
      <c r="N24" s="4"/>
    </row>
    <row r="25" spans="1:14" x14ac:dyDescent="0.25">
      <c r="A25" s="10" t="s">
        <v>17</v>
      </c>
      <c r="B25" s="18">
        <f>M24*($E$8/12+1)+'Salary &amp; Contribution Details'!$D18</f>
        <v>137209.37248790186</v>
      </c>
      <c r="C25" s="18">
        <f>B25*($E$8/12+1)+'Salary &amp; Contribution Details'!$D18</f>
        <v>138691.32278464184</v>
      </c>
      <c r="D25" s="18">
        <f>C25*($E$8/12+1)+'Salary &amp; Contribution Details'!$D18</f>
        <v>140183.15275002678</v>
      </c>
      <c r="E25" s="18">
        <f>D25*($E$8/12+1)+'Salary &amp; Contribution Details'!$D18</f>
        <v>141684.92824851428</v>
      </c>
      <c r="F25" s="18">
        <f>E25*($E$8/12+1)+'Salary &amp; Contribution Details'!$D18</f>
        <v>143196.71558365837</v>
      </c>
      <c r="G25" s="18">
        <f>F25*($E$8/12+1)+'Salary &amp; Contribution Details'!$D18</f>
        <v>144718.58150103674</v>
      </c>
      <c r="H25" s="18">
        <f>G25*($E$8/12+1)+'Salary &amp; Contribution Details'!$D18</f>
        <v>146250.59319119764</v>
      </c>
      <c r="I25" s="18">
        <f>H25*($E$8/12+1)+'Salary &amp; Contribution Details'!$D18</f>
        <v>147792.81829262627</v>
      </c>
      <c r="J25" s="18">
        <f>I25*($E$8/12+1)+'Salary &amp; Contribution Details'!$D18</f>
        <v>149345.32489473111</v>
      </c>
      <c r="K25" s="18">
        <f>J25*($E$8/12+1)+'Salary &amp; Contribution Details'!$D18</f>
        <v>150908.18154084997</v>
      </c>
      <c r="L25" s="18">
        <f>K25*($E$8/12+1)+'Salary &amp; Contribution Details'!$D18</f>
        <v>152481.45723127629</v>
      </c>
      <c r="M25" s="19">
        <f>L25*($E$8/12+1)+'Salary &amp; Contribution Details'!$D18</f>
        <v>154065.22142630545</v>
      </c>
      <c r="N25" s="4"/>
    </row>
    <row r="26" spans="1:14" x14ac:dyDescent="0.25">
      <c r="A26" s="10" t="s">
        <v>18</v>
      </c>
      <c r="B26" s="18">
        <f>M25*($E$8/12+1)+'Salary &amp; Contribution Details'!$D19</f>
        <v>155676.56068370611</v>
      </c>
      <c r="C26" s="18">
        <f>B26*($E$8/12+1)+'Salary &amp; Contribution Details'!$D19</f>
        <v>157298.64220282275</v>
      </c>
      <c r="D26" s="18">
        <f>C26*($E$8/12+1)+'Salary &amp; Contribution Details'!$D19</f>
        <v>158931.53759873353</v>
      </c>
      <c r="E26" s="18">
        <f>D26*($E$8/12+1)+'Salary &amp; Contribution Details'!$D19</f>
        <v>160575.31896395038</v>
      </c>
      <c r="F26" s="18">
        <f>E26*($E$8/12+1)+'Salary &amp; Contribution Details'!$D19</f>
        <v>162230.058871602</v>
      </c>
      <c r="G26" s="18">
        <f>F26*($E$8/12+1)+'Salary &amp; Contribution Details'!$D19</f>
        <v>163895.83037863797</v>
      </c>
      <c r="H26" s="18">
        <f>G26*($E$8/12+1)+'Salary &amp; Contribution Details'!$D19</f>
        <v>165572.70702905417</v>
      </c>
      <c r="I26" s="18">
        <f>H26*($E$8/12+1)+'Salary &amp; Contribution Details'!$D19</f>
        <v>167260.76285713981</v>
      </c>
      <c r="J26" s="18">
        <f>I26*($E$8/12+1)+'Salary &amp; Contribution Details'!$D19</f>
        <v>168960.07239074603</v>
      </c>
      <c r="K26" s="18">
        <f>J26*($E$8/12+1)+'Salary &amp; Contribution Details'!$D19</f>
        <v>170670.71065457628</v>
      </c>
      <c r="L26" s="18">
        <f>K26*($E$8/12+1)+'Salary &amp; Contribution Details'!$D19</f>
        <v>172392.75317349873</v>
      </c>
      <c r="M26" s="19">
        <f>L26*($E$8/12+1)+'Salary &amp; Contribution Details'!$D19</f>
        <v>174126.27597588068</v>
      </c>
      <c r="N26" s="4"/>
    </row>
    <row r="27" spans="1:14" x14ac:dyDescent="0.25">
      <c r="A27" s="10" t="s">
        <v>19</v>
      </c>
      <c r="B27" s="18">
        <f>M26*($E$8/12+1)+'Salary &amp; Contribution Details'!$D20</f>
        <v>175888.88273038191</v>
      </c>
      <c r="C27" s="18">
        <f>B27*($E$8/12+1)+'Salary &amp; Contribution Details'!$D20</f>
        <v>177663.24019657983</v>
      </c>
      <c r="D27" s="18">
        <f>C27*($E$8/12+1)+'Salary &amp; Contribution Details'!$D20</f>
        <v>179449.42671255241</v>
      </c>
      <c r="E27" s="18">
        <f>D27*($E$8/12+1)+'Salary &amp; Contribution Details'!$D20</f>
        <v>181247.52113863148</v>
      </c>
      <c r="F27" s="18">
        <f>E27*($E$8/12+1)+'Salary &amp; Contribution Details'!$D20</f>
        <v>183057.60286088439</v>
      </c>
      <c r="G27" s="18">
        <f>F27*($E$8/12+1)+'Salary &amp; Contribution Details'!$D20</f>
        <v>184879.75179461899</v>
      </c>
      <c r="H27" s="18">
        <f>G27*($E$8/12+1)+'Salary &amp; Contribution Details'!$D20</f>
        <v>186714.04838791181</v>
      </c>
      <c r="I27" s="18">
        <f>H27*($E$8/12+1)+'Salary &amp; Contribution Details'!$D20</f>
        <v>188560.57362515994</v>
      </c>
      <c r="J27" s="18">
        <f>I27*($E$8/12+1)+'Salary &amp; Contribution Details'!$D20</f>
        <v>190419.40903065639</v>
      </c>
      <c r="K27" s="18">
        <f>J27*($E$8/12+1)+'Salary &amp; Contribution Details'!$D20</f>
        <v>192290.63667218946</v>
      </c>
      <c r="L27" s="18">
        <f>K27*($E$8/12+1)+'Salary &amp; Contribution Details'!$D20</f>
        <v>194174.3391646661</v>
      </c>
      <c r="M27" s="19">
        <f>L27*($E$8/12+1)+'Salary &amp; Contribution Details'!$D20</f>
        <v>196070.59967375925</v>
      </c>
      <c r="N27" s="4"/>
    </row>
    <row r="28" spans="1:14" x14ac:dyDescent="0.25">
      <c r="A28" s="10" t="s">
        <v>20</v>
      </c>
      <c r="B28" s="18">
        <f>M27*($E$8/12+1)+'Salary &amp; Contribution Details'!$D21</f>
        <v>197997.55486701956</v>
      </c>
      <c r="C28" s="18">
        <f>B28*($E$8/12+1)+'Salary &amp; Contribution Details'!$D21</f>
        <v>199937.35642823493</v>
      </c>
      <c r="D28" s="18">
        <f>C28*($E$8/12+1)+'Salary &amp; Contribution Details'!$D21</f>
        <v>201890.08999985841</v>
      </c>
      <c r="E28" s="18">
        <f>D28*($E$8/12+1)+'Salary &amp; Contribution Details'!$D21</f>
        <v>203855.84179529271</v>
      </c>
      <c r="F28" s="18">
        <f>E28*($E$8/12+1)+'Salary &amp; Contribution Details'!$D21</f>
        <v>205834.69860269656</v>
      </c>
      <c r="G28" s="18">
        <f>F28*($E$8/12+1)+'Salary &amp; Contribution Details'!$D21</f>
        <v>207826.74778881643</v>
      </c>
      <c r="H28" s="18">
        <f>G28*($E$8/12+1)+'Salary &amp; Contribution Details'!$D21</f>
        <v>209832.07730284377</v>
      </c>
      <c r="I28" s="18">
        <f>H28*($E$8/12+1)+'Salary &amp; Contribution Details'!$D21</f>
        <v>211850.77568029796</v>
      </c>
      <c r="J28" s="18">
        <f>I28*($E$8/12+1)+'Salary &amp; Contribution Details'!$D21</f>
        <v>213882.93204693517</v>
      </c>
      <c r="K28" s="18">
        <f>J28*($E$8/12+1)+'Salary &amp; Contribution Details'!$D21</f>
        <v>215928.6361226833</v>
      </c>
      <c r="L28" s="18">
        <f>K28*($E$8/12+1)+'Salary &amp; Contribution Details'!$D21</f>
        <v>217987.97822560309</v>
      </c>
      <c r="M28" s="19">
        <f>L28*($E$8/12+1)+'Salary &amp; Contribution Details'!$D21</f>
        <v>220061.04927587567</v>
      </c>
      <c r="N28" s="4"/>
    </row>
    <row r="29" spans="1:14" x14ac:dyDescent="0.25">
      <c r="A29" s="10" t="s">
        <v>21</v>
      </c>
      <c r="B29" s="18">
        <f>M28*($E$8/12+1)+'Salary &amp; Contribution Details'!$D22</f>
        <v>222166.5353356798</v>
      </c>
      <c r="C29" s="18">
        <f>B29*($E$8/12+1)+'Salary &amp; Contribution Details'!$D22</f>
        <v>224286.05796921597</v>
      </c>
      <c r="D29" s="18">
        <f>C29*($E$8/12+1)+'Salary &amp; Contribution Details'!$D22</f>
        <v>226419.71075364237</v>
      </c>
      <c r="E29" s="18">
        <f>D29*($E$8/12+1)+'Salary &amp; Contribution Details'!$D22</f>
        <v>228567.58788996495</v>
      </c>
      <c r="F29" s="18">
        <f>E29*($E$8/12+1)+'Salary &amp; Contribution Details'!$D22</f>
        <v>230729.78420719635</v>
      </c>
      <c r="G29" s="18">
        <f>F29*($E$8/12+1)+'Salary &amp; Contribution Details'!$D22</f>
        <v>232906.39516654261</v>
      </c>
      <c r="H29" s="18">
        <f>G29*($E$8/12+1)+'Salary &amp; Contribution Details'!$D22</f>
        <v>235097.51686561786</v>
      </c>
      <c r="I29" s="18">
        <f>H29*($E$8/12+1)+'Salary &amp; Contribution Details'!$D22</f>
        <v>237303.24604268692</v>
      </c>
      <c r="J29" s="18">
        <f>I29*($E$8/12+1)+'Salary &amp; Contribution Details'!$D22</f>
        <v>239523.68008093646</v>
      </c>
      <c r="K29" s="18">
        <f>J29*($E$8/12+1)+'Salary &amp; Contribution Details'!$D22</f>
        <v>241758.91701277433</v>
      </c>
      <c r="L29" s="18">
        <f>K29*($E$8/12+1)+'Salary &amp; Contribution Details'!$D22</f>
        <v>244009.05552415777</v>
      </c>
      <c r="M29" s="19">
        <f>L29*($E$8/12+1)+'Salary &amp; Contribution Details'!$D22</f>
        <v>246274.19495895045</v>
      </c>
      <c r="N29" s="4"/>
    </row>
    <row r="30" spans="1:14" x14ac:dyDescent="0.25">
      <c r="A30" s="10" t="s">
        <v>22</v>
      </c>
      <c r="B30" s="18">
        <f>M29*($E$8/12+1)+'Salary &amp; Contribution Details'!$D23</f>
        <v>248573.58769524738</v>
      </c>
      <c r="C30" s="18">
        <f>B30*($E$8/12+1)+'Salary &amp; Contribution Details'!$D23</f>
        <v>250888.30971645293</v>
      </c>
      <c r="D30" s="18">
        <f>C30*($E$8/12+1)+'Salary &amp; Contribution Details'!$D23</f>
        <v>253218.46321779987</v>
      </c>
      <c r="E30" s="18">
        <f>D30*($E$8/12+1)+'Salary &amp; Contribution Details'!$D23</f>
        <v>255564.15107582245</v>
      </c>
      <c r="F30" s="18">
        <f>E30*($E$8/12+1)+'Salary &amp; Contribution Details'!$D23</f>
        <v>257925.47685289852</v>
      </c>
      <c r="G30" s="18">
        <f>F30*($E$8/12+1)+'Salary &amp; Contribution Details'!$D23</f>
        <v>260302.54480182176</v>
      </c>
      <c r="H30" s="18">
        <f>G30*($E$8/12+1)+'Salary &amp; Contribution Details'!$D23</f>
        <v>262695.45987040445</v>
      </c>
      <c r="I30" s="18">
        <f>H30*($E$8/12+1)+'Salary &amp; Contribution Details'!$D23</f>
        <v>265104.32770611101</v>
      </c>
      <c r="J30" s="18">
        <f>I30*($E$8/12+1)+'Salary &amp; Contribution Details'!$D23</f>
        <v>267529.25466072228</v>
      </c>
      <c r="K30" s="18">
        <f>J30*($E$8/12+1)+'Salary &amp; Contribution Details'!$D23</f>
        <v>269970.34779503098</v>
      </c>
      <c r="L30" s="18">
        <f>K30*($E$8/12+1)+'Salary &amp; Contribution Details'!$D23</f>
        <v>272427.71488356841</v>
      </c>
      <c r="M30" s="19">
        <f>L30*($E$8/12+1)+'Salary &amp; Contribution Details'!$D23</f>
        <v>274901.46441936272</v>
      </c>
      <c r="N30" s="4"/>
    </row>
    <row r="31" spans="1:14" x14ac:dyDescent="0.25">
      <c r="A31" s="10" t="s">
        <v>23</v>
      </c>
      <c r="B31" s="18">
        <f>M30*($E$8/12+1)+'Salary &amp; Contribution Details'!$D24</f>
        <v>277411.43256182614</v>
      </c>
      <c r="C31" s="18">
        <f>B31*($E$8/12+1)+'Salary &amp; Contribution Details'!$D24</f>
        <v>279938.13382523932</v>
      </c>
      <c r="D31" s="18">
        <f>C31*($E$8/12+1)+'Salary &amp; Contribution Details'!$D24</f>
        <v>282481.67976374191</v>
      </c>
      <c r="E31" s="18">
        <f>D31*($E$8/12+1)+'Salary &amp; Contribution Details'!$D24</f>
        <v>285042.18267516786</v>
      </c>
      <c r="F31" s="18">
        <f>E31*($E$8/12+1)+'Salary &amp; Contribution Details'!$D24</f>
        <v>287619.75560600334</v>
      </c>
      <c r="G31" s="18">
        <f>F31*($E$8/12+1)+'Salary &amp; Contribution Details'!$D24</f>
        <v>290214.51235637773</v>
      </c>
      <c r="H31" s="18">
        <f>G31*($E$8/12+1)+'Salary &amp; Contribution Details'!$D24</f>
        <v>292826.5674850879</v>
      </c>
      <c r="I31" s="18">
        <f>H31*($E$8/12+1)+'Salary &amp; Contribution Details'!$D24</f>
        <v>295456.03631465614</v>
      </c>
      <c r="J31" s="18">
        <f>I31*($E$8/12+1)+'Salary &amp; Contribution Details'!$D24</f>
        <v>298103.03493642155</v>
      </c>
      <c r="K31" s="18">
        <f>J31*($E$8/12+1)+'Salary &amp; Contribution Details'!$D24</f>
        <v>300767.68021566537</v>
      </c>
      <c r="L31" s="18">
        <f>K31*($E$8/12+1)+'Salary &amp; Contribution Details'!$D24</f>
        <v>303450.08979677083</v>
      </c>
      <c r="M31" s="19">
        <f>L31*($E$8/12+1)+'Salary &amp; Contribution Details'!$D24</f>
        <v>306150.38210841699</v>
      </c>
      <c r="N31" s="4"/>
    </row>
    <row r="32" spans="1:14" x14ac:dyDescent="0.25">
      <c r="A32" s="10" t="s">
        <v>24</v>
      </c>
      <c r="B32" s="18">
        <f>M31*($E$8/12+1)+'Salary &amp; Contribution Details'!$D25</f>
        <v>308888.99512019748</v>
      </c>
      <c r="C32" s="18">
        <f>B32*($E$8/12+1)+'Salary &amp; Contribution Details'!$D25</f>
        <v>311645.86555205652</v>
      </c>
      <c r="D32" s="18">
        <f>C32*($E$8/12+1)+'Salary &amp; Contribution Details'!$D25</f>
        <v>314421.11512012797</v>
      </c>
      <c r="E32" s="18">
        <f>D32*($E$8/12+1)+'Salary &amp; Contribution Details'!$D25</f>
        <v>317214.86635198654</v>
      </c>
      <c r="F32" s="18">
        <f>E32*($E$8/12+1)+'Salary &amp; Contribution Details'!$D25</f>
        <v>320027.2425920575</v>
      </c>
      <c r="G32" s="18">
        <f>F32*($E$8/12+1)+'Salary &amp; Contribution Details'!$D25</f>
        <v>322858.36800706224</v>
      </c>
      <c r="H32" s="18">
        <f>G32*($E$8/12+1)+'Salary &amp; Contribution Details'!$D25</f>
        <v>325708.36759150034</v>
      </c>
      <c r="I32" s="18">
        <f>H32*($E$8/12+1)+'Salary &amp; Contribution Details'!$D25</f>
        <v>328577.36717316805</v>
      </c>
      <c r="J32" s="18">
        <f>I32*($E$8/12+1)+'Salary &amp; Contribution Details'!$D25</f>
        <v>331465.49341871357</v>
      </c>
      <c r="K32" s="18">
        <f>J32*($E$8/12+1)+'Salary &amp; Contribution Details'!$D25</f>
        <v>334372.87383922935</v>
      </c>
      <c r="L32" s="18">
        <f>K32*($E$8/12+1)+'Salary &amp; Contribution Details'!$D25</f>
        <v>337299.6367958819</v>
      </c>
      <c r="M32" s="19">
        <f>L32*($E$8/12+1)+'Salary &amp; Contribution Details'!$D25</f>
        <v>340245.91150557884</v>
      </c>
      <c r="N32" s="4"/>
    </row>
    <row r="33" spans="1:14" x14ac:dyDescent="0.25">
      <c r="A33" s="10" t="s">
        <v>25</v>
      </c>
      <c r="B33" s="18">
        <f>M32*($E$8/12+1)+'Salary &amp; Contribution Details'!$D26</f>
        <v>343232.75636060548</v>
      </c>
      <c r="C33" s="18">
        <f>B33*($E$8/12+1)+'Salary &amp; Contribution Details'!$D26</f>
        <v>346239.51351466565</v>
      </c>
      <c r="D33" s="18">
        <f>C33*($E$8/12+1)+'Salary &amp; Contribution Details'!$D26</f>
        <v>349266.31571641954</v>
      </c>
      <c r="E33" s="18">
        <f>D33*($E$8/12+1)+'Salary &amp; Contribution Details'!$D26</f>
        <v>352313.29659951845</v>
      </c>
      <c r="F33" s="18">
        <f>E33*($E$8/12+1)+'Salary &amp; Contribution Details'!$D26</f>
        <v>355380.59068850469</v>
      </c>
      <c r="G33" s="18">
        <f>F33*($E$8/12+1)+'Salary &amp; Contribution Details'!$D26</f>
        <v>358468.33340475085</v>
      </c>
      <c r="H33" s="18">
        <f>G33*($E$8/12+1)+'Salary &amp; Contribution Details'!$D26</f>
        <v>361576.66107243864</v>
      </c>
      <c r="I33" s="18">
        <f>H33*($E$8/12+1)+'Salary &amp; Contribution Details'!$D26</f>
        <v>364705.71092457767</v>
      </c>
      <c r="J33" s="18">
        <f>I33*($E$8/12+1)+'Salary &amp; Contribution Details'!$D26</f>
        <v>367855.62110906432</v>
      </c>
      <c r="K33" s="18">
        <f>J33*($E$8/12+1)+'Salary &amp; Contribution Details'!$D26</f>
        <v>371026.53069478087</v>
      </c>
      <c r="L33" s="18">
        <f>K33*($E$8/12+1)+'Salary &amp; Contribution Details'!$D26</f>
        <v>374218.57967773551</v>
      </c>
      <c r="M33" s="19">
        <f>L33*($E$8/12+1)+'Salary &amp; Contribution Details'!$D26</f>
        <v>377431.90898724319</v>
      </c>
      <c r="N33" s="4"/>
    </row>
    <row r="34" spans="1:14" x14ac:dyDescent="0.25">
      <c r="A34" s="10" t="s">
        <v>26</v>
      </c>
      <c r="B34" s="18">
        <f>M33*($E$8/12+1)+'Salary &amp; Contribution Details'!$D27</f>
        <v>380688.21665549726</v>
      </c>
      <c r="C34" s="18">
        <f>B34*($E$8/12+1)+'Salary &amp; Contribution Details'!$D27</f>
        <v>383966.23304153967</v>
      </c>
      <c r="D34" s="18">
        <f>C34*($E$8/12+1)+'Salary &amp; Contribution Details'!$D27</f>
        <v>387266.10287015571</v>
      </c>
      <c r="E34" s="18">
        <f>D34*($E$8/12+1)+'Salary &amp; Contribution Details'!$D27</f>
        <v>390587.97183096252</v>
      </c>
      <c r="F34" s="18">
        <f>E34*($E$8/12+1)+'Salary &amp; Contribution Details'!$D27</f>
        <v>393931.98658484139</v>
      </c>
      <c r="G34" s="18">
        <f>F34*($E$8/12+1)+'Salary &amp; Contribution Details'!$D27</f>
        <v>397298.29477041279</v>
      </c>
      <c r="H34" s="18">
        <f>G34*($E$8/12+1)+'Salary &amp; Contribution Details'!$D27</f>
        <v>400687.04501055466</v>
      </c>
      <c r="I34" s="18">
        <f>H34*($E$8/12+1)+'Salary &amp; Contribution Details'!$D27</f>
        <v>404098.38691896416</v>
      </c>
      <c r="J34" s="18">
        <f>I34*($E$8/12+1)+'Salary &amp; Contribution Details'!$D27</f>
        <v>407532.471106763</v>
      </c>
      <c r="K34" s="18">
        <f>J34*($E$8/12+1)+'Salary &amp; Contribution Details'!$D27</f>
        <v>410989.44918914721</v>
      </c>
      <c r="L34" s="18">
        <f>K34*($E$8/12+1)+'Salary &amp; Contribution Details'!$D27</f>
        <v>414469.47379208065</v>
      </c>
      <c r="M34" s="19">
        <f>L34*($E$8/12+1)+'Salary &amp; Contribution Details'!$D27</f>
        <v>417972.69855903363</v>
      </c>
      <c r="N34" s="4"/>
    </row>
    <row r="35" spans="1:14" x14ac:dyDescent="0.25">
      <c r="A35" s="10" t="s">
        <v>27</v>
      </c>
      <c r="B35" s="18">
        <f>M34*($E$8/12+1)+'Salary &amp; Contribution Details'!$D28</f>
        <v>421521.48100601643</v>
      </c>
      <c r="C35" s="18">
        <f>B35*($E$8/12+1)+'Salary &amp; Contribution Details'!$D28</f>
        <v>425093.92200264579</v>
      </c>
      <c r="D35" s="18">
        <f>C35*($E$8/12+1)+'Salary &amp; Contribution Details'!$D28</f>
        <v>428690.17927258601</v>
      </c>
      <c r="E35" s="18">
        <f>D35*($E$8/12+1)+'Salary &amp; Contribution Details'!$D28</f>
        <v>432310.41159099253</v>
      </c>
      <c r="F35" s="18">
        <f>E35*($E$8/12+1)+'Salary &amp; Contribution Details'!$D28</f>
        <v>435954.77879152173</v>
      </c>
      <c r="G35" s="18">
        <f>F35*($E$8/12+1)+'Salary &amp; Contribution Details'!$D28</f>
        <v>439623.44177338778</v>
      </c>
      <c r="H35" s="18">
        <f>G35*($E$8/12+1)+'Salary &amp; Contribution Details'!$D28</f>
        <v>443316.5625084663</v>
      </c>
      <c r="I35" s="18">
        <f>H35*($E$8/12+1)+'Salary &amp; Contribution Details'!$D28</f>
        <v>447034.30404844537</v>
      </c>
      <c r="J35" s="18">
        <f>I35*($E$8/12+1)+'Salary &amp; Contribution Details'!$D28</f>
        <v>450776.83053202427</v>
      </c>
      <c r="K35" s="18">
        <f>J35*($E$8/12+1)+'Salary &amp; Contribution Details'!$D28</f>
        <v>454544.30719216034</v>
      </c>
      <c r="L35" s="18">
        <f>K35*($E$8/12+1)+'Salary &amp; Contribution Details'!$D28</f>
        <v>458336.90036336402</v>
      </c>
      <c r="M35" s="19">
        <f>L35*($E$8/12+1)+'Salary &amp; Contribution Details'!$D28</f>
        <v>462154.77748904238</v>
      </c>
      <c r="N35" s="4"/>
    </row>
    <row r="36" spans="1:14" x14ac:dyDescent="0.25">
      <c r="A36" s="10" t="s">
        <v>28</v>
      </c>
      <c r="B36" s="18">
        <f>M35*($E$8/12+1)+'Salary &amp; Contribution Details'!$D29</f>
        <v>466020.97606258962</v>
      </c>
      <c r="C36" s="18">
        <f>B36*($E$8/12+1)+'Salary &amp; Contribution Details'!$D29</f>
        <v>469912.94929329382</v>
      </c>
      <c r="D36" s="18">
        <f>C36*($E$8/12+1)+'Salary &amp; Contribution Details'!$D29</f>
        <v>473830.86901220272</v>
      </c>
      <c r="E36" s="18">
        <f>D36*($E$8/12+1)+'Salary &amp; Contribution Details'!$D29</f>
        <v>477774.90819590434</v>
      </c>
      <c r="F36" s="18">
        <f>E36*($E$8/12+1)+'Salary &amp; Contribution Details'!$D29</f>
        <v>481745.24097416399</v>
      </c>
      <c r="G36" s="18">
        <f>F36*($E$8/12+1)+'Salary &amp; Contribution Details'!$D29</f>
        <v>485742.04263761203</v>
      </c>
      <c r="H36" s="18">
        <f>G36*($E$8/12+1)+'Salary &amp; Contribution Details'!$D29</f>
        <v>489765.48964548309</v>
      </c>
      <c r="I36" s="18">
        <f>H36*($E$8/12+1)+'Salary &amp; Contribution Details'!$D29</f>
        <v>493815.75963340659</v>
      </c>
      <c r="J36" s="18">
        <f>I36*($E$8/12+1)+'Salary &amp; Contribution Details'!$D29</f>
        <v>497893.03142124962</v>
      </c>
      <c r="K36" s="18">
        <f>J36*($E$8/12+1)+'Salary &amp; Contribution Details'!$D29</f>
        <v>501997.48502101155</v>
      </c>
      <c r="L36" s="18">
        <f>K36*($E$8/12+1)+'Salary &amp; Contribution Details'!$D29</f>
        <v>506129.30164477194</v>
      </c>
      <c r="M36" s="19">
        <f>L36*($E$8/12+1)+'Salary &amp; Contribution Details'!$D29</f>
        <v>510288.6637126907</v>
      </c>
      <c r="N36" s="4"/>
    </row>
    <row r="37" spans="1:14" x14ac:dyDescent="0.25">
      <c r="A37" s="10" t="s">
        <v>29</v>
      </c>
      <c r="B37" s="18">
        <f>M36*($E$8/12+1)+'Salary &amp; Contribution Details'!$D30</f>
        <v>514499.3098627709</v>
      </c>
      <c r="C37" s="18">
        <f>B37*($E$8/12+1)+'Salary &amp; Contribution Details'!$D30</f>
        <v>518738.02698718495</v>
      </c>
      <c r="D37" s="18">
        <f>C37*($E$8/12+1)+'Salary &amp; Contribution Details'!$D30</f>
        <v>523005.00222576177</v>
      </c>
      <c r="E37" s="18">
        <f>D37*($E$8/12+1)+'Salary &amp; Contribution Details'!$D30</f>
        <v>527300.42396592908</v>
      </c>
      <c r="F37" s="18">
        <f>E37*($E$8/12+1)+'Salary &amp; Contribution Details'!$D30</f>
        <v>531624.48185103084</v>
      </c>
      <c r="G37" s="18">
        <f>F37*($E$8/12+1)+'Salary &amp; Contribution Details'!$D30</f>
        <v>535977.36678869999</v>
      </c>
      <c r="H37" s="18">
        <f>G37*($E$8/12+1)+'Salary &amp; Contribution Details'!$D30</f>
        <v>540359.27095928695</v>
      </c>
      <c r="I37" s="18">
        <f>H37*($E$8/12+1)+'Salary &amp; Contribution Details'!$D30</f>
        <v>544770.38782434445</v>
      </c>
      <c r="J37" s="18">
        <f>I37*($E$8/12+1)+'Salary &amp; Contribution Details'!$D30</f>
        <v>549210.91213516903</v>
      </c>
      <c r="K37" s="18">
        <f>J37*($E$8/12+1)+'Salary &amp; Contribution Details'!$D30</f>
        <v>553681.03994139901</v>
      </c>
      <c r="L37" s="18">
        <f>K37*($E$8/12+1)+'Salary &amp; Contribution Details'!$D30</f>
        <v>558180.96859967057</v>
      </c>
      <c r="M37" s="19">
        <f>L37*($E$8/12+1)+'Salary &amp; Contribution Details'!$D30</f>
        <v>562710.89678233059</v>
      </c>
      <c r="N37" s="4"/>
    </row>
    <row r="38" spans="1:14" x14ac:dyDescent="0.25">
      <c r="A38" s="10" t="s">
        <v>30</v>
      </c>
      <c r="B38" s="18">
        <f>M37*($E$8/12+1)+'Salary &amp; Contribution Details'!$D31</f>
        <v>567295.28613796819</v>
      </c>
      <c r="C38" s="18">
        <f>B38*($E$8/12+1)+'Salary &amp; Contribution Details'!$D31</f>
        <v>571910.23808931001</v>
      </c>
      <c r="D38" s="18">
        <f>C38*($E$8/12+1)+'Salary &amp; Contribution Details'!$D31</f>
        <v>576555.9563869941</v>
      </c>
      <c r="E38" s="18">
        <f>D38*($E$8/12+1)+'Salary &amp; Contribution Details'!$D31</f>
        <v>581232.64613999613</v>
      </c>
      <c r="F38" s="18">
        <f>E38*($E$8/12+1)+'Salary &amp; Contribution Details'!$D31</f>
        <v>585940.51382468489</v>
      </c>
      <c r="G38" s="18">
        <f>F38*($E$8/12+1)+'Salary &amp; Contribution Details'!$D31</f>
        <v>590679.7672939382</v>
      </c>
      <c r="H38" s="18">
        <f>G38*($E$8/12+1)+'Salary &amp; Contribution Details'!$D31</f>
        <v>595450.61578631983</v>
      </c>
      <c r="I38" s="18">
        <f>H38*($E$8/12+1)+'Salary &amp; Contribution Details'!$D31</f>
        <v>600253.26993531734</v>
      </c>
      <c r="J38" s="18">
        <f>I38*($E$8/12+1)+'Salary &amp; Contribution Details'!$D31</f>
        <v>605087.94177864154</v>
      </c>
      <c r="K38" s="18">
        <f>J38*($E$8/12+1)+'Salary &amp; Contribution Details'!$D31</f>
        <v>609954.84476758796</v>
      </c>
      <c r="L38" s="18">
        <f>K38*($E$8/12+1)+'Salary &amp; Contribution Details'!$D31</f>
        <v>614854.1937764606</v>
      </c>
      <c r="M38" s="19">
        <f>L38*($E$8/12+1)+'Salary &amp; Contribution Details'!$D31</f>
        <v>619786.20511205913</v>
      </c>
      <c r="N38" s="4"/>
    </row>
    <row r="39" spans="1:14" x14ac:dyDescent="0.25">
      <c r="A39" s="10" t="s">
        <v>31</v>
      </c>
      <c r="B39" s="18">
        <f>M38*($E$8/12+1)+'Salary &amp; Contribution Details'!$D32</f>
        <v>624776.08602454106</v>
      </c>
      <c r="C39" s="18">
        <f>B39*($E$8/12+1)+'Salary &amp; Contribution Details'!$D32</f>
        <v>629799.23280977283</v>
      </c>
      <c r="D39" s="18">
        <f>C39*($E$8/12+1)+'Salary &amp; Contribution Details'!$D32</f>
        <v>634855.8672402394</v>
      </c>
      <c r="E39" s="18">
        <f>D39*($E$8/12+1)+'Salary &amp; Contribution Details'!$D32</f>
        <v>639946.21256690915</v>
      </c>
      <c r="F39" s="18">
        <f>E39*($E$8/12+1)+'Salary &amp; Contribution Details'!$D32</f>
        <v>645070.49352908996</v>
      </c>
      <c r="G39" s="18">
        <f>F39*($E$8/12+1)+'Salary &amp; Contribution Details'!$D32</f>
        <v>650228.936364352</v>
      </c>
      <c r="H39" s="18">
        <f>G39*($E$8/12+1)+'Salary &amp; Contribution Details'!$D32</f>
        <v>655421.76881851582</v>
      </c>
      <c r="I39" s="18">
        <f>H39*($E$8/12+1)+'Salary &amp; Contribution Details'!$D32</f>
        <v>660649.22015570744</v>
      </c>
      <c r="J39" s="18">
        <f>I39*($E$8/12+1)+'Salary &amp; Contribution Details'!$D32</f>
        <v>665911.52116848028</v>
      </c>
      <c r="K39" s="18">
        <f>J39*($E$8/12+1)+'Salary &amp; Contribution Details'!$D32</f>
        <v>671208.9041880049</v>
      </c>
      <c r="L39" s="18">
        <f>K39*($E$8/12+1)+'Salary &amp; Contribution Details'!$D32</f>
        <v>676541.60309432645</v>
      </c>
      <c r="M39" s="19">
        <f>L39*($E$8/12+1)+'Salary &amp; Contribution Details'!$D32</f>
        <v>681909.85332669015</v>
      </c>
      <c r="N39" s="4"/>
    </row>
    <row r="40" spans="1:14" x14ac:dyDescent="0.25">
      <c r="A40" s="10" t="s">
        <v>32</v>
      </c>
      <c r="B40" s="18">
        <f>M39*($E$8/12+1)+'Salary &amp; Contribution Details'!$D33</f>
        <v>687339.63108028821</v>
      </c>
      <c r="C40" s="18">
        <f>B40*($E$8/12+1)+'Salary &amp; Contribution Details'!$D33</f>
        <v>692805.60735224362</v>
      </c>
      <c r="D40" s="18">
        <f>C40*($E$8/12+1)+'Salary &amp; Contribution Details'!$D33</f>
        <v>698308.02346601209</v>
      </c>
      <c r="E40" s="18">
        <f>D40*($E$8/12+1)+'Salary &amp; Contribution Details'!$D33</f>
        <v>703847.12235387228</v>
      </c>
      <c r="F40" s="18">
        <f>E40*($E$8/12+1)+'Salary &amp; Contribution Details'!$D33</f>
        <v>709423.14856765151</v>
      </c>
      <c r="G40" s="18">
        <f>F40*($E$8/12+1)+'Salary &amp; Contribution Details'!$D33</f>
        <v>715036.34828952269</v>
      </c>
      <c r="H40" s="18">
        <f>G40*($E$8/12+1)+'Salary &amp; Contribution Details'!$D33</f>
        <v>720686.96934287297</v>
      </c>
      <c r="I40" s="18">
        <f>H40*($E$8/12+1)+'Salary &amp; Contribution Details'!$D33</f>
        <v>726375.26120324561</v>
      </c>
      <c r="J40" s="18">
        <f>I40*($E$8/12+1)+'Salary &amp; Contribution Details'!$D33</f>
        <v>732101.47500935406</v>
      </c>
      <c r="K40" s="18">
        <f>J40*($E$8/12+1)+'Salary &amp; Contribution Details'!$D33</f>
        <v>737865.86357416993</v>
      </c>
      <c r="L40" s="18">
        <f>K40*($E$8/12+1)+'Salary &amp; Contribution Details'!$D33</f>
        <v>743668.68139608449</v>
      </c>
      <c r="M40" s="19">
        <f>L40*($E$8/12+1)+'Salary &amp; Contribution Details'!$D33</f>
        <v>749510.18467014516</v>
      </c>
      <c r="N40" s="4"/>
    </row>
    <row r="41" spans="1:14" x14ac:dyDescent="0.25">
      <c r="A41" s="10" t="s">
        <v>46</v>
      </c>
      <c r="B41" s="18">
        <f>M40*($E$8/12+1)+'Salary &amp; Contribution Details'!$D34</f>
        <v>755417.14266130887</v>
      </c>
      <c r="C41" s="18">
        <f>B41*($E$8/12+1)+'Salary &amp; Contribution Details'!$D34</f>
        <v>761363.48037241364</v>
      </c>
      <c r="D41" s="18">
        <f>C41*($E$8/12+1)+'Salary &amp; Contribution Details'!$D34</f>
        <v>767349.4603349258</v>
      </c>
      <c r="E41" s="18">
        <f>D41*($E$8/12+1)+'Salary &amp; Contribution Details'!$D34</f>
        <v>773375.34683052136</v>
      </c>
      <c r="F41" s="18">
        <f>E41*($E$8/12+1)+'Salary &amp; Contribution Details'!$D34</f>
        <v>779441.40590275428</v>
      </c>
      <c r="G41" s="18">
        <f>F41*($E$8/12+1)+'Salary &amp; Contribution Details'!$D34</f>
        <v>785547.90536880202</v>
      </c>
      <c r="H41" s="18">
        <f>G41*($E$8/12+1)+'Salary &amp; Contribution Details'!$D34</f>
        <v>791695.11483129009</v>
      </c>
      <c r="I41" s="18">
        <f>H41*($E$8/12+1)+'Salary &amp; Contribution Details'!$D34</f>
        <v>797883.30569019483</v>
      </c>
      <c r="J41" s="18">
        <f>I41*($E$8/12+1)+'Salary &amp; Contribution Details'!$D34</f>
        <v>804112.75115482556</v>
      </c>
      <c r="K41" s="18">
        <f>J41*($E$8/12+1)+'Salary &amp; Contribution Details'!$D34</f>
        <v>810383.72625588719</v>
      </c>
      <c r="L41" s="18">
        <f>K41*($E$8/12+1)+'Salary &amp; Contribution Details'!$D34</f>
        <v>816696.50785762258</v>
      </c>
      <c r="M41" s="19">
        <f>L41*($E$8/12+1)+'Salary &amp; Contribution Details'!$D34</f>
        <v>823051.37467003614</v>
      </c>
    </row>
    <row r="42" spans="1:14" x14ac:dyDescent="0.25">
      <c r="A42" s="10" t="s">
        <v>47</v>
      </c>
      <c r="B42" s="18">
        <f>M41*($E$8/12+1)+'Salary &amp; Contribution Details'!$D35</f>
        <v>829475.91396400006</v>
      </c>
      <c r="C42" s="18">
        <f>B42*($E$8/12+1)+'Salary &amp; Contribution Details'!$D35</f>
        <v>835943.28351992369</v>
      </c>
      <c r="D42" s="18">
        <f>C42*($E$8/12+1)+'Salary &amp; Contribution Details'!$D35</f>
        <v>842453.7688728869</v>
      </c>
      <c r="E42" s="18">
        <f>D42*($E$8/12+1)+'Salary &amp; Contribution Details'!$D35</f>
        <v>849007.65746153647</v>
      </c>
      <c r="F42" s="18">
        <f>E42*($E$8/12+1)+'Salary &amp; Contribution Details'!$D35</f>
        <v>855605.23864077707</v>
      </c>
      <c r="G42" s="18">
        <f>F42*($E$8/12+1)+'Salary &amp; Contribution Details'!$D35</f>
        <v>862246.80369454587</v>
      </c>
      <c r="H42" s="18">
        <f>G42*($E$8/12+1)+'Salary &amp; Contribution Details'!$D35</f>
        <v>868932.64584867319</v>
      </c>
      <c r="I42" s="18">
        <f>H42*($E$8/12+1)+'Salary &amp; Contribution Details'!$D35</f>
        <v>875663.06028382806</v>
      </c>
      <c r="J42" s="18">
        <f>I42*($E$8/12+1)+'Salary &amp; Contribution Details'!$D35</f>
        <v>882438.34414855053</v>
      </c>
      <c r="K42" s="18">
        <f>J42*($E$8/12+1)+'Salary &amp; Contribution Details'!$D35</f>
        <v>889258.79657237115</v>
      </c>
      <c r="L42" s="18">
        <f>K42*($E$8/12+1)+'Salary &amp; Contribution Details'!$D35</f>
        <v>896124.71867901727</v>
      </c>
      <c r="M42" s="19">
        <f>L42*($E$8/12+1)+'Salary &amp; Contribution Details'!$D35</f>
        <v>903036.41359970777</v>
      </c>
    </row>
    <row r="43" spans="1:14" x14ac:dyDescent="0.25">
      <c r="A43" s="10" t="s">
        <v>48</v>
      </c>
      <c r="B43" s="18">
        <f>M42*($E$8/12+1)+'Salary &amp; Contribution Details'!$D36</f>
        <v>910022.31239042105</v>
      </c>
      <c r="C43" s="18">
        <f>B43*($E$8/12+1)+'Salary &amp; Contribution Details'!$D36</f>
        <v>917054.78383973904</v>
      </c>
      <c r="D43" s="18">
        <f>C43*($E$8/12+1)+'Salary &amp; Contribution Details'!$D36</f>
        <v>924134.13843205257</v>
      </c>
      <c r="E43" s="18">
        <f>D43*($E$8/12+1)+'Salary &amp; Contribution Details'!$D36</f>
        <v>931260.68872164807</v>
      </c>
      <c r="F43" s="18">
        <f>E43*($E$8/12+1)+'Salary &amp; Contribution Details'!$D36</f>
        <v>938434.7493465076</v>
      </c>
      <c r="G43" s="18">
        <f>F43*($E$8/12+1)+'Salary &amp; Contribution Details'!$D36</f>
        <v>945656.63704219949</v>
      </c>
      <c r="H43" s="18">
        <f>G43*($E$8/12+1)+'Salary &amp; Contribution Details'!$D36</f>
        <v>952926.67065586266</v>
      </c>
      <c r="I43" s="18">
        <f>H43*($E$8/12+1)+'Salary &amp; Contribution Details'!$D36</f>
        <v>960245.17116028361</v>
      </c>
      <c r="J43" s="18">
        <f>I43*($E$8/12+1)+'Salary &amp; Contribution Details'!$D36</f>
        <v>967612.46166806738</v>
      </c>
      <c r="K43" s="18">
        <f>J43*($E$8/12+1)+'Salary &amp; Contribution Details'!$D36</f>
        <v>975028.86744590302</v>
      </c>
      <c r="L43" s="18">
        <f>K43*($E$8/12+1)+'Salary &amp; Contribution Details'!$D36</f>
        <v>982494.71592892427</v>
      </c>
      <c r="M43" s="19">
        <f>L43*($E$8/12+1)+'Salary &amp; Contribution Details'!$D36</f>
        <v>990010.33673516568</v>
      </c>
    </row>
    <row r="44" spans="1:14" x14ac:dyDescent="0.25">
      <c r="A44" s="10" t="s">
        <v>49</v>
      </c>
      <c r="B44" s="18">
        <f>M43*($E$8/12+1)+'Salary &amp; Contribution Details'!$D37</f>
        <v>997605.03136111668</v>
      </c>
      <c r="C44" s="18">
        <f>B44*($E$8/12+1)+'Salary &amp; Contribution Details'!$D37</f>
        <v>1005250.3572845741</v>
      </c>
      <c r="D44" s="18">
        <f>C44*($E$8/12+1)+'Salary &amp; Contribution Details'!$D37</f>
        <v>1012946.6520475212</v>
      </c>
      <c r="E44" s="18">
        <f>D44*($E$8/12+1)+'Salary &amp; Contribution Details'!$D37</f>
        <v>1020694.2554422213</v>
      </c>
      <c r="F44" s="18">
        <f>E44*($E$8/12+1)+'Salary &amp; Contribution Details'!$D37</f>
        <v>1028493.5095262193</v>
      </c>
      <c r="G44" s="18">
        <f>F44*($E$8/12+1)+'Salary &amp; Contribution Details'!$D37</f>
        <v>1036344.758637444</v>
      </c>
      <c r="H44" s="18">
        <f>G44*($E$8/12+1)+'Salary &amp; Contribution Details'!$D37</f>
        <v>1044248.3494094103</v>
      </c>
      <c r="I44" s="18">
        <f>H44*($E$8/12+1)+'Salary &amp; Contribution Details'!$D37</f>
        <v>1052204.630786523</v>
      </c>
      <c r="J44" s="18">
        <f>I44*($E$8/12+1)+'Salary &amp; Contribution Details'!$D37</f>
        <v>1060213.9540394831</v>
      </c>
      <c r="K44" s="18">
        <f>J44*($E$8/12+1)+'Salary &amp; Contribution Details'!$D37</f>
        <v>1068276.6727807962</v>
      </c>
      <c r="L44" s="18">
        <f>K44*($E$8/12+1)+'Salary &amp; Contribution Details'!$D37</f>
        <v>1076393.1429803846</v>
      </c>
      <c r="M44" s="19">
        <f>L44*($E$8/12+1)+'Salary &amp; Contribution Details'!$D37</f>
        <v>1084563.7229813037</v>
      </c>
    </row>
    <row r="45" spans="1:14" x14ac:dyDescent="0.25">
      <c r="A45" s="10" t="s">
        <v>50</v>
      </c>
      <c r="B45" s="18">
        <f>M44*($E$8/12+1)+'Salary &amp; Contribution Details'!$D38</f>
        <v>1092818.6122869938</v>
      </c>
      <c r="C45" s="18">
        <f>B45*($E$8/12+1)+'Salary &amp; Contribution Details'!$D38</f>
        <v>1101128.5341880552</v>
      </c>
      <c r="D45" s="18">
        <f>C45*($E$8/12+1)+'Salary &amp; Contribution Details'!$D38</f>
        <v>1109493.8555684569</v>
      </c>
      <c r="E45" s="18">
        <f>D45*($E$8/12+1)+'Salary &amp; Contribution Details'!$D38</f>
        <v>1117914.9457580613</v>
      </c>
      <c r="F45" s="18">
        <f>E45*($E$8/12+1)+'Salary &amp; Contribution Details'!$D38</f>
        <v>1126392.1765489297</v>
      </c>
      <c r="G45" s="18">
        <f>F45*($E$8/12+1)+'Salary &amp; Contribution Details'!$D38</f>
        <v>1134925.9222117371</v>
      </c>
      <c r="H45" s="18">
        <f>G45*($E$8/12+1)+'Salary &amp; Contribution Details'!$D38</f>
        <v>1143516.5595122967</v>
      </c>
      <c r="I45" s="18">
        <f>H45*($E$8/12+1)+'Salary &amp; Contribution Details'!$D38</f>
        <v>1152164.4677281934</v>
      </c>
      <c r="J45" s="18">
        <f>I45*($E$8/12+1)+'Salary &amp; Contribution Details'!$D38</f>
        <v>1160870.0286655293</v>
      </c>
      <c r="K45" s="18">
        <f>J45*($E$8/12+1)+'Salary &amp; Contribution Details'!$D38</f>
        <v>1169633.6266757809</v>
      </c>
      <c r="L45" s="18">
        <f>K45*($E$8/12+1)+'Salary &amp; Contribution Details'!$D38</f>
        <v>1178455.6486727674</v>
      </c>
      <c r="M45" s="19">
        <f>L45*($E$8/12+1)+'Salary &amp; Contribution Details'!$D38</f>
        <v>1187336.484149734</v>
      </c>
    </row>
    <row r="46" spans="1:14" x14ac:dyDescent="0.25">
      <c r="A46" s="10" t="s">
        <v>51</v>
      </c>
      <c r="B46" s="18">
        <f>M45*($E$8/12+1)+'Salary &amp; Contribution Details'!$D39</f>
        <v>1196307.2591311214</v>
      </c>
      <c r="C46" s="18">
        <f>B46*($E$8/12+1)+'Salary &amp; Contribution Details'!$D39</f>
        <v>1205337.8392790514</v>
      </c>
      <c r="D46" s="18">
        <f>C46*($E$8/12+1)+'Salary &amp; Contribution Details'!$D39</f>
        <v>1214428.6232946343</v>
      </c>
      <c r="E46" s="18">
        <f>D46*($E$8/12+1)+'Salary &amp; Contribution Details'!$D39</f>
        <v>1223580.0125369877</v>
      </c>
      <c r="F46" s="18">
        <f>E46*($E$8/12+1)+'Salary &amp; Contribution Details'!$D39</f>
        <v>1232792.4110409569</v>
      </c>
      <c r="G46" s="18">
        <f>F46*($E$8/12+1)+'Salary &amp; Contribution Details'!$D39</f>
        <v>1242066.2255349525</v>
      </c>
      <c r="H46" s="18">
        <f>G46*($E$8/12+1)+'Salary &amp; Contribution Details'!$D39</f>
        <v>1251401.865458908</v>
      </c>
      <c r="I46" s="18">
        <f>H46*($E$8/12+1)+'Salary &amp; Contribution Details'!$D39</f>
        <v>1260799.7429823566</v>
      </c>
      <c r="J46" s="18">
        <f>I46*($E$8/12+1)+'Salary &amp; Contribution Details'!$D39</f>
        <v>1270260.2730226282</v>
      </c>
      <c r="K46" s="18">
        <f>J46*($E$8/12+1)+'Salary &amp; Contribution Details'!$D39</f>
        <v>1279783.8732631681</v>
      </c>
      <c r="L46" s="18">
        <f>K46*($E$8/12+1)+'Salary &amp; Contribution Details'!$D39</f>
        <v>1289370.9641719784</v>
      </c>
      <c r="M46" s="19">
        <f>L46*($E$8/12+1)+'Salary &amp; Contribution Details'!$D39</f>
        <v>1299021.9690201809</v>
      </c>
    </row>
    <row r="47" spans="1:14" x14ac:dyDescent="0.25">
      <c r="A47" s="10" t="s">
        <v>52</v>
      </c>
      <c r="B47" s="18">
        <f>M46*($E$8/12+1)+'Salary &amp; Contribution Details'!$D40</f>
        <v>1308768.9698533164</v>
      </c>
      <c r="C47" s="18">
        <f>B47*($E$8/12+1)+'Salary &amp; Contribution Details'!$D40</f>
        <v>1318580.9506920062</v>
      </c>
      <c r="D47" s="18">
        <f>C47*($E$8/12+1)+'Salary &amp; Contribution Details'!$D40</f>
        <v>1328458.3447362871</v>
      </c>
      <c r="E47" s="18">
        <f>D47*($E$8/12+1)+'Salary &amp; Contribution Details'!$D40</f>
        <v>1338401.5880741966</v>
      </c>
      <c r="F47" s="18">
        <f>E47*($E$8/12+1)+'Salary &amp; Contribution Details'!$D40</f>
        <v>1348411.1197010255</v>
      </c>
      <c r="G47" s="18">
        <f>F47*($E$8/12+1)+'Salary &amp; Contribution Details'!$D40</f>
        <v>1358487.3815387001</v>
      </c>
      <c r="H47" s="18">
        <f>G47*($E$8/12+1)+'Salary &amp; Contribution Details'!$D40</f>
        <v>1368630.8184552924</v>
      </c>
      <c r="I47" s="18">
        <f>H47*($E$8/12+1)+'Salary &amp; Contribution Details'!$D40</f>
        <v>1378841.878284662</v>
      </c>
      <c r="J47" s="18">
        <f>I47*($E$8/12+1)+'Salary &amp; Contribution Details'!$D40</f>
        <v>1389121.0118462273</v>
      </c>
      <c r="K47" s="18">
        <f>J47*($E$8/12+1)+'Salary &amp; Contribution Details'!$D40</f>
        <v>1399468.6729648698</v>
      </c>
      <c r="L47" s="18">
        <f>K47*($E$8/12+1)+'Salary &amp; Contribution Details'!$D40</f>
        <v>1409885.3184909697</v>
      </c>
      <c r="M47" s="19">
        <f>L47*($E$8/12+1)+'Salary &amp; Contribution Details'!$D40</f>
        <v>1420371.4083205771</v>
      </c>
    </row>
    <row r="48" spans="1:14" x14ac:dyDescent="0.25">
      <c r="A48" s="10" t="s">
        <v>53</v>
      </c>
      <c r="B48" s="18">
        <f>M47*($E$8/12+1)+'Salary &amp; Contribution Details'!$D41</f>
        <v>1430960.0110469053</v>
      </c>
      <c r="C48" s="18">
        <f>B48*($E$8/12+1)+'Salary &amp; Contribution Details'!$D41</f>
        <v>1441619.2044580758</v>
      </c>
      <c r="D48" s="18">
        <f>C48*($E$8/12+1)+'Salary &amp; Contribution Details'!$D41</f>
        <v>1452349.4591586541</v>
      </c>
      <c r="E48" s="18">
        <f>D48*($E$8/12+1)+'Salary &amp; Contribution Details'!$D41</f>
        <v>1463151.2488905694</v>
      </c>
      <c r="F48" s="18">
        <f>E48*($E$8/12+1)+'Salary &amp; Contribution Details'!$D41</f>
        <v>1474025.050554031</v>
      </c>
      <c r="G48" s="18">
        <f>F48*($E$8/12+1)+'Salary &amp; Contribution Details'!$D41</f>
        <v>1484971.3442285822</v>
      </c>
      <c r="H48" s="18">
        <f>G48*($E$8/12+1)+'Salary &amp; Contribution Details'!$D41</f>
        <v>1495990.6131942971</v>
      </c>
      <c r="I48" s="18">
        <f>H48*($E$8/12+1)+'Salary &amp; Contribution Details'!$D41</f>
        <v>1507083.3439531168</v>
      </c>
      <c r="J48" s="18">
        <f>I48*($E$8/12+1)+'Salary &amp; Contribution Details'!$D41</f>
        <v>1518250.0262503286</v>
      </c>
      <c r="K48" s="18">
        <f>J48*($E$8/12+1)+'Salary &amp; Contribution Details'!$D41</f>
        <v>1529491.1530961886</v>
      </c>
      <c r="L48" s="18">
        <f>K48*($E$8/12+1)+'Salary &amp; Contribution Details'!$D41</f>
        <v>1540807.2207876875</v>
      </c>
      <c r="M48" s="19">
        <f>L48*($E$8/12+1)+'Salary &amp; Contribution Details'!$D41</f>
        <v>1552198.7289304631</v>
      </c>
    </row>
    <row r="49" spans="1:13" x14ac:dyDescent="0.25">
      <c r="A49" s="10" t="s">
        <v>54</v>
      </c>
      <c r="B49" s="18">
        <f>M48*($E$8/12+1)+'Salary &amp; Contribution Details'!$D42</f>
        <v>1563699.7642609829</v>
      </c>
      <c r="C49" s="18">
        <f>B49*($E$8/12+1)+'Salary &amp; Contribution Details'!$D42</f>
        <v>1575277.4731603728</v>
      </c>
      <c r="D49" s="18">
        <f>C49*($E$8/12+1)+'Salary &amp; Contribution Details'!$D42</f>
        <v>1586932.3667857586</v>
      </c>
      <c r="E49" s="18">
        <f>D49*($E$8/12+1)+'Salary &amp; Contribution Details'!$D42</f>
        <v>1598664.9597019805</v>
      </c>
      <c r="F49" s="18">
        <f>E49*($E$8/12+1)+'Salary &amp; Contribution Details'!$D42</f>
        <v>1610475.7699043103</v>
      </c>
      <c r="G49" s="18">
        <f>F49*($E$8/12+1)+'Salary &amp; Contribution Details'!$D42</f>
        <v>1622365.3188413223</v>
      </c>
      <c r="H49" s="18">
        <f>G49*($E$8/12+1)+'Salary &amp; Contribution Details'!$D42</f>
        <v>1634334.1314379144</v>
      </c>
      <c r="I49" s="18">
        <f>H49*($E$8/12+1)+'Salary &amp; Contribution Details'!$D42</f>
        <v>1646382.7361184838</v>
      </c>
      <c r="J49" s="18">
        <f>I49*($E$8/12+1)+'Salary &amp; Contribution Details'!$D42</f>
        <v>1658511.664830257</v>
      </c>
      <c r="K49" s="18">
        <f>J49*($E$8/12+1)+'Salary &amp; Contribution Details'!$D42</f>
        <v>1670721.4530667753</v>
      </c>
      <c r="L49" s="18">
        <f>K49*($E$8/12+1)+'Salary &amp; Contribution Details'!$D42</f>
        <v>1683012.6398915371</v>
      </c>
      <c r="M49" s="19">
        <f>L49*($E$8/12+1)+'Salary &amp; Contribution Details'!$D42</f>
        <v>1695385.7679617973</v>
      </c>
    </row>
    <row r="50" spans="1:13" x14ac:dyDescent="0.25">
      <c r="A50" s="10" t="s">
        <v>55</v>
      </c>
      <c r="B50" s="18">
        <f>M49*($E$8/12+1)+'Salary &amp; Contribution Details'!$D43</f>
        <v>1707875.9748666554</v>
      </c>
      <c r="C50" s="18">
        <f>B50*($E$8/12+1)+'Salary &amp; Contribution Details'!$D43</f>
        <v>1720449.4498175459</v>
      </c>
      <c r="D50" s="18">
        <f>C50*($E$8/12+1)+'Salary &amp; Contribution Details'!$D43</f>
        <v>1733106.7479347759</v>
      </c>
      <c r="E50" s="18">
        <f>D50*($E$8/12+1)+'Salary &amp; Contribution Details'!$D43</f>
        <v>1745848.4280394539</v>
      </c>
      <c r="F50" s="18">
        <f>E50*($E$8/12+1)+'Salary &amp; Contribution Details'!$D43</f>
        <v>1758675.0526781632</v>
      </c>
      <c r="G50" s="18">
        <f>F50*($E$8/12+1)+'Salary &amp; Contribution Details'!$D43</f>
        <v>1771587.188147797</v>
      </c>
      <c r="H50" s="18">
        <f>G50*($E$8/12+1)+'Salary &amp; Contribution Details'!$D43</f>
        <v>1784585.4045205619</v>
      </c>
      <c r="I50" s="18">
        <f>H50*($E$8/12+1)+'Salary &amp; Contribution Details'!$D43</f>
        <v>1797670.2756691452</v>
      </c>
      <c r="J50" s="18">
        <f>I50*($E$8/12+1)+'Salary &amp; Contribution Details'!$D43</f>
        <v>1810842.3792920522</v>
      </c>
      <c r="K50" s="18">
        <f>J50*($E$8/12+1)+'Salary &amp; Contribution Details'!$D43</f>
        <v>1824102.296939112</v>
      </c>
      <c r="L50" s="18">
        <f>K50*($E$8/12+1)+'Salary &amp; Contribution Details'!$D43</f>
        <v>1837450.6140371524</v>
      </c>
      <c r="M50" s="19">
        <f>L50*($E$8/12+1)+'Salary &amp; Contribution Details'!$D43</f>
        <v>1850887.9199158463</v>
      </c>
    </row>
    <row r="51" spans="1:13" x14ac:dyDescent="0.25">
      <c r="A51" s="10" t="s">
        <v>57</v>
      </c>
      <c r="B51" s="18">
        <f>M50*($E$8/12+1)+'Salary &amp; Contribution Details'!$D44</f>
        <v>1864450.4368872847</v>
      </c>
      <c r="C51" s="18">
        <f>B51*($E$8/12+1)+'Salary &amp; Contribution Details'!$D44</f>
        <v>1878103.3706385328</v>
      </c>
      <c r="D51" s="18">
        <f>C51*($E$8/12+1)+'Salary &amp; Contribution Details'!$D44</f>
        <v>1891847.3239481226</v>
      </c>
      <c r="E51" s="18">
        <f>D51*($E$8/12+1)+'Salary &amp; Contribution Details'!$D44</f>
        <v>1905682.9036131096</v>
      </c>
      <c r="F51" s="18">
        <f>E51*($E$8/12+1)+'Salary &amp; Contribution Details'!$D44</f>
        <v>1919610.7204758632</v>
      </c>
      <c r="G51" s="18">
        <f>F51*($E$8/12+1)+'Salary &amp; Contribution Details'!$D44</f>
        <v>1933631.3894510351</v>
      </c>
      <c r="H51" s="18">
        <f>G51*($E$8/12+1)+'Salary &amp; Contribution Details'!$D44</f>
        <v>1947745.5295527081</v>
      </c>
      <c r="I51" s="18">
        <f>H51*($E$8/12+1)+'Salary &amp; Contribution Details'!$D44</f>
        <v>1961953.7639217258</v>
      </c>
      <c r="J51" s="18">
        <f>I51*($E$8/12+1)+'Salary &amp; Contribution Details'!$D44</f>
        <v>1976256.7198532035</v>
      </c>
      <c r="K51" s="18">
        <f>J51*($E$8/12+1)+'Salary &amp; Contribution Details'!$D44</f>
        <v>1990655.0288242244</v>
      </c>
      <c r="L51" s="18">
        <f>K51*($E$8/12+1)+'Salary &amp; Contribution Details'!$D44</f>
        <v>2005149.3265217186</v>
      </c>
      <c r="M51" s="19">
        <f>L51*($E$8/12+1)+'Salary &amp; Contribution Details'!$D44</f>
        <v>2019740.2528705297</v>
      </c>
    </row>
    <row r="52" spans="1:13" x14ac:dyDescent="0.25">
      <c r="A52" s="10" t="s">
        <v>58</v>
      </c>
      <c r="B52" s="18">
        <f>M51*($E$8/12+1)+'Salary &amp; Contribution Details'!$D45</f>
        <v>2034465.1499868259</v>
      </c>
      <c r="C52" s="18">
        <f>B52*($E$8/12+1)+'Salary &amp; Contribution Details'!$D45</f>
        <v>2049288.2130838975</v>
      </c>
      <c r="D52" s="18">
        <f>C52*($E$8/12+1)+'Salary &amp; Contribution Details'!$D45</f>
        <v>2064210.0966016164</v>
      </c>
      <c r="E52" s="18">
        <f>D52*($E$8/12+1)+'Salary &amp; Contribution Details'!$D45</f>
        <v>2079231.4593427866</v>
      </c>
      <c r="F52" s="18">
        <f>E52*($E$8/12+1)+'Salary &amp; Contribution Details'!$D45</f>
        <v>2094352.9645022312</v>
      </c>
      <c r="G52" s="18">
        <f>F52*($E$8/12+1)+'Salary &amp; Contribution Details'!$D45</f>
        <v>2109575.279696072</v>
      </c>
      <c r="H52" s="18">
        <f>G52*($E$8/12+1)+'Salary &amp; Contribution Details'!$D45</f>
        <v>2124899.0769912051</v>
      </c>
      <c r="I52" s="18">
        <f>H52*($E$8/12+1)+'Salary &amp; Contribution Details'!$D45</f>
        <v>2140325.0329349726</v>
      </c>
      <c r="J52" s="18">
        <f>I52*($E$8/12+1)+'Salary &amp; Contribution Details'!$D45</f>
        <v>2155853.8285850319</v>
      </c>
      <c r="K52" s="18">
        <f>J52*($E$8/12+1)+'Salary &amp; Contribution Details'!$D45</f>
        <v>2171486.149539425</v>
      </c>
      <c r="L52" s="18">
        <f>K52*($E$8/12+1)+'Salary &amp; Contribution Details'!$D45</f>
        <v>2187222.6859668475</v>
      </c>
      <c r="M52" s="19">
        <f>L52*($E$8/12+1)+'Salary &amp; Contribution Details'!$D45</f>
        <v>2203064.1326371194</v>
      </c>
    </row>
    <row r="53" spans="1:13" x14ac:dyDescent="0.25">
      <c r="A53" s="10" t="s">
        <v>59</v>
      </c>
      <c r="B53" s="18">
        <f>M52*($E$8/12+1)+'Salary &amp; Contribution Details'!$D46</f>
        <v>2219048.9878147747</v>
      </c>
      <c r="C53" s="18">
        <f>B53*($E$8/12+1)+'Salary &amp; Contribution Details'!$D46</f>
        <v>2235140.4086936144</v>
      </c>
      <c r="D53" s="18">
        <f>C53*($E$8/12+1)+'Salary &amp; Contribution Details'!$D46</f>
        <v>2251339.1057116464</v>
      </c>
      <c r="E53" s="18">
        <f>D53*($E$8/12+1)+'Salary &amp; Contribution Details'!$D46</f>
        <v>2267645.7940431316</v>
      </c>
      <c r="F53" s="18">
        <f>E53*($E$8/12+1)+'Salary &amp; Contribution Details'!$D46</f>
        <v>2284061.1936301603</v>
      </c>
      <c r="G53" s="18">
        <f>F53*($E$8/12+1)+'Salary &amp; Contribution Details'!$D46</f>
        <v>2300586.0292144357</v>
      </c>
      <c r="H53" s="18">
        <f>G53*($E$8/12+1)+'Salary &amp; Contribution Details'!$D46</f>
        <v>2317221.0303692729</v>
      </c>
      <c r="I53" s="18">
        <f>H53*($E$8/12+1)+'Salary &amp; Contribution Details'!$D46</f>
        <v>2333966.9315318093</v>
      </c>
      <c r="J53" s="18">
        <f>I53*($E$8/12+1)+'Salary &amp; Contribution Details'!$D46</f>
        <v>2350824.472035429</v>
      </c>
      <c r="K53" s="18">
        <f>J53*($E$8/12+1)+'Salary &amp; Contribution Details'!$D46</f>
        <v>2367794.3961424064</v>
      </c>
      <c r="L53" s="18">
        <f>K53*($E$8/12+1)+'Salary &amp; Contribution Details'!$D46</f>
        <v>2384877.4530767635</v>
      </c>
      <c r="M53" s="19">
        <f>L53*($E$8/12+1)+'Salary &amp; Contribution Details'!$D46</f>
        <v>2402074.3970573498</v>
      </c>
    </row>
    <row r="54" spans="1:13" x14ac:dyDescent="0.25">
      <c r="A54" s="10" t="s">
        <v>60</v>
      </c>
      <c r="B54" s="18">
        <f>M53*($E$8/12+1)+'Salary &amp; Contribution Details'!$D47</f>
        <v>2419424.920159942</v>
      </c>
      <c r="C54" s="18">
        <f>B54*($E$8/12+1)+'Salary &amp; Contribution Details'!$D47</f>
        <v>2436891.1134165516</v>
      </c>
      <c r="D54" s="18">
        <f>C54*($E$8/12+1)+'Salary &amp; Contribution Details'!$D47</f>
        <v>2454473.7479615384</v>
      </c>
      <c r="E54" s="18">
        <f>D54*($E$8/12+1)+'Salary &amp; Contribution Details'!$D47</f>
        <v>2472173.6000701585</v>
      </c>
      <c r="F54" s="18">
        <f>E54*($E$8/12+1)+'Salary &amp; Contribution Details'!$D47</f>
        <v>2489991.4511928363</v>
      </c>
      <c r="G54" s="18">
        <f>F54*($E$8/12+1)+'Salary &amp; Contribution Details'!$D47</f>
        <v>2507928.0879896651</v>
      </c>
      <c r="H54" s="18">
        <f>G54*($E$8/12+1)+'Salary &amp; Contribution Details'!$D47</f>
        <v>2525984.3023651396</v>
      </c>
      <c r="I54" s="18">
        <f>H54*($E$8/12+1)+'Salary &amp; Contribution Details'!$D47</f>
        <v>2544160.891503117</v>
      </c>
      <c r="J54" s="18">
        <f>I54*($E$8/12+1)+'Salary &amp; Contribution Details'!$D47</f>
        <v>2562458.6579020144</v>
      </c>
      <c r="K54" s="18">
        <f>J54*($E$8/12+1)+'Salary &amp; Contribution Details'!$D47</f>
        <v>2580878.4094102378</v>
      </c>
      <c r="L54" s="18">
        <f>K54*($E$8/12+1)+'Salary &amp; Contribution Details'!$D47</f>
        <v>2599420.9592618495</v>
      </c>
      <c r="M54" s="19">
        <f>L54*($E$8/12+1)+'Salary &amp; Contribution Details'!$D47</f>
        <v>2618087.1261124718</v>
      </c>
    </row>
    <row r="55" spans="1:13" x14ac:dyDescent="0.25">
      <c r="A55" s="10" t="s">
        <v>61</v>
      </c>
      <c r="B55" s="18">
        <f>M54*($E$8/12+1)+'Salary &amp; Contribution Details'!$D48</f>
        <v>2636917.8348890981</v>
      </c>
      <c r="C55" s="18">
        <f>B55*($E$8/12+1)+'Salary &amp; Contribution Details'!$D48</f>
        <v>2655874.0817242349</v>
      </c>
      <c r="D55" s="18">
        <f>C55*($E$8/12+1)+'Salary &amp; Contribution Details'!$D48</f>
        <v>2674956.7035382725</v>
      </c>
      <c r="E55" s="18">
        <f>D55*($E$8/12+1)+'Salary &amp; Contribution Details'!$D48</f>
        <v>2694166.5428310707</v>
      </c>
      <c r="F55" s="18">
        <f>E55*($E$8/12+1)+'Salary &amp; Contribution Details'!$D48</f>
        <v>2713504.4477191539</v>
      </c>
      <c r="G55" s="18">
        <f>F55*($E$8/12+1)+'Salary &amp; Contribution Details'!$D48</f>
        <v>2732971.2719731578</v>
      </c>
      <c r="H55" s="18">
        <f>G55*($E$8/12+1)+'Salary &amp; Contribution Details'!$D48</f>
        <v>2752567.8750555217</v>
      </c>
      <c r="I55" s="18">
        <f>H55*($E$8/12+1)+'Salary &amp; Contribution Details'!$D48</f>
        <v>2772295.1221584347</v>
      </c>
      <c r="J55" s="18">
        <f>I55*($E$8/12+1)+'Salary &amp; Contribution Details'!$D48</f>
        <v>2792153.8842420341</v>
      </c>
      <c r="K55" s="18">
        <f>J55*($E$8/12+1)+'Salary &amp; Contribution Details'!$D48</f>
        <v>2812145.0380728571</v>
      </c>
      <c r="L55" s="18">
        <f>K55*($E$8/12+1)+'Salary &amp; Contribution Details'!$D48</f>
        <v>2832269.4662625524</v>
      </c>
      <c r="M55" s="19">
        <f>L55*($E$8/12+1)+'Salary &amp; Contribution Details'!$D48</f>
        <v>2852528.0573068457</v>
      </c>
    </row>
    <row r="56" spans="1:13" x14ac:dyDescent="0.25">
      <c r="A56" s="10" t="s">
        <v>62</v>
      </c>
      <c r="B56" s="18">
        <f>M55*($E$8/12+1)+'Salary &amp; Contribution Details'!$D49</f>
        <v>2872963.0094628436</v>
      </c>
      <c r="C56" s="18">
        <f>B56*($E$8/12+1)+'Salary &amp; Contribution Details'!$D49</f>
        <v>2893534.1946332147</v>
      </c>
      <c r="D56" s="18">
        <f>C56*($E$8/12+1)+'Salary &amp; Contribution Details'!$D49</f>
        <v>2914242.521038055</v>
      </c>
      <c r="E56" s="18">
        <f>D56*($E$8/12+1)+'Salary &amp; Contribution Details'!$D49</f>
        <v>2935088.9029522608</v>
      </c>
      <c r="F56" s="18">
        <f>E56*($E$8/12+1)+'Salary &amp; Contribution Details'!$D49</f>
        <v>2956074.2607458946</v>
      </c>
      <c r="G56" s="18">
        <f>F56*($E$8/12+1)+'Salary &amp; Contribution Details'!$D49</f>
        <v>2977199.5209248196</v>
      </c>
      <c r="H56" s="18">
        <f>G56*($E$8/12+1)+'Salary &amp; Contribution Details'!$D49</f>
        <v>2998465.616171604</v>
      </c>
      <c r="I56" s="18">
        <f>H56*($E$8/12+1)+'Salary &amp; Contribution Details'!$D49</f>
        <v>3019873.4853867004</v>
      </c>
      <c r="J56" s="18">
        <f>I56*($E$8/12+1)+'Salary &amp; Contribution Details'!$D49</f>
        <v>3041424.0737298974</v>
      </c>
      <c r="K56" s="18">
        <f>J56*($E$8/12+1)+'Salary &amp; Contribution Details'!$D49</f>
        <v>3063118.3326620492</v>
      </c>
      <c r="L56" s="18">
        <f>K56*($E$8/12+1)+'Salary &amp; Contribution Details'!$D49</f>
        <v>3084957.2199870818</v>
      </c>
      <c r="M56" s="19">
        <f>L56*($E$8/12+1)+'Salary &amp; Contribution Details'!$D49</f>
        <v>3106941.6998942816</v>
      </c>
    </row>
    <row r="57" spans="1:13" ht="15.75" thickBot="1" x14ac:dyDescent="0.3">
      <c r="A57" s="14" t="s">
        <v>63</v>
      </c>
      <c r="B57" s="20">
        <f>M56*($E$8/12+1)+'Salary &amp; Contribution Details'!$D50</f>
        <v>3129115.285954081</v>
      </c>
      <c r="C57" s="20">
        <f>B57*($E$8/12+1)+'Salary &amp; Contribution Details'!$D50</f>
        <v>3151436.6959209461</v>
      </c>
      <c r="D57" s="20">
        <f>C57*($E$8/12+1)+'Salary &amp; Contribution Details'!$D50</f>
        <v>3173906.9152875901</v>
      </c>
      <c r="E57" s="20">
        <f>D57*($E$8/12+1)+'Salary &amp; Contribution Details'!$D50</f>
        <v>3196526.9361166786</v>
      </c>
      <c r="F57" s="20">
        <f>E57*($E$8/12+1)+'Salary &amp; Contribution Details'!$D50</f>
        <v>3219297.7570846276</v>
      </c>
      <c r="G57" s="20">
        <f>F57*($E$8/12+1)+'Salary &amp; Contribution Details'!$D50</f>
        <v>3242220.3835256961</v>
      </c>
      <c r="H57" s="20">
        <f>G57*($E$8/12+1)+'Salary &amp; Contribution Details'!$D50</f>
        <v>3265295.827476372</v>
      </c>
      <c r="I57" s="20">
        <f>H57*($E$8/12+1)+'Salary &amp; Contribution Details'!$D50</f>
        <v>3288525.1077200524</v>
      </c>
      <c r="J57" s="20">
        <f>I57*($E$8/12+1)+'Salary &amp; Contribution Details'!$D50</f>
        <v>3311909.2498320239</v>
      </c>
      <c r="K57" s="20">
        <f>J57*($E$8/12+1)+'Salary &amp; Contribution Details'!$D50</f>
        <v>3335449.286224742</v>
      </c>
      <c r="L57" s="20">
        <f>K57*($E$8/12+1)+'Salary &amp; Contribution Details'!$D50</f>
        <v>3359146.2561934115</v>
      </c>
      <c r="M57" s="21">
        <f>L57*($E$8/12+1)+'Salary &amp; Contribution Details'!$D50</f>
        <v>3383001.2059618719</v>
      </c>
    </row>
    <row r="58" spans="1:13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</sheetData>
  <mergeCells count="8">
    <mergeCell ref="C8:D8"/>
    <mergeCell ref="C4:D4"/>
    <mergeCell ref="C3:D3"/>
    <mergeCell ref="C7:D7"/>
    <mergeCell ref="A1:M1"/>
    <mergeCell ref="B3:B8"/>
    <mergeCell ref="C5:D5"/>
    <mergeCell ref="C6:D6"/>
  </mergeCells>
  <pageMargins left="0.7" right="0.7" top="0.75" bottom="0.75" header="0.3" footer="0.3"/>
  <pageSetup orientation="portrait" r:id="rId1"/>
  <ignoredErrors>
    <ignoredError sqref="E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9EDAD-6692-4F6A-B23D-E185541BFD32}">
  <dimension ref="A2:E51"/>
  <sheetViews>
    <sheetView workbookViewId="0">
      <selection activeCell="O21" sqref="O21"/>
    </sheetView>
  </sheetViews>
  <sheetFormatPr defaultRowHeight="15" x14ac:dyDescent="0.25"/>
  <cols>
    <col min="1" max="1" width="9.140625" style="1"/>
    <col min="2" max="2" width="11.5703125" style="1" customWidth="1"/>
    <col min="3" max="3" width="16.85546875" style="1" bestFit="1" customWidth="1"/>
    <col min="4" max="4" width="20.42578125" style="1" bestFit="1" customWidth="1"/>
    <col min="5" max="5" width="10.5703125" style="1" bestFit="1" customWidth="1"/>
    <col min="6" max="16384" width="9.140625" style="1"/>
  </cols>
  <sheetData>
    <row r="2" spans="1:5" ht="15.75" thickBot="1" x14ac:dyDescent="0.3"/>
    <row r="3" spans="1:5" x14ac:dyDescent="0.25">
      <c r="A3" s="7"/>
      <c r="B3" s="8" t="s">
        <v>1</v>
      </c>
      <c r="C3" s="8" t="s">
        <v>2</v>
      </c>
      <c r="D3" s="9" t="s">
        <v>3</v>
      </c>
    </row>
    <row r="4" spans="1:5" x14ac:dyDescent="0.25">
      <c r="A4" s="10" t="s">
        <v>0</v>
      </c>
      <c r="B4" s="11">
        <f>'401K Calculator'!E3</f>
        <v>50000</v>
      </c>
      <c r="C4" s="12">
        <f>'401K Calculator'!$E$7</f>
        <v>0.09</v>
      </c>
      <c r="D4" s="13">
        <f>B4*C4/12</f>
        <v>375</v>
      </c>
      <c r="E4" s="6"/>
    </row>
    <row r="5" spans="1:5" x14ac:dyDescent="0.25">
      <c r="A5" s="10" t="s">
        <v>4</v>
      </c>
      <c r="B5" s="11">
        <f>B4*(1+'401K Calculator'!$E$4)</f>
        <v>51500</v>
      </c>
      <c r="C5" s="12">
        <f>'401K Calculator'!$E$7</f>
        <v>0.09</v>
      </c>
      <c r="D5" s="13">
        <f t="shared" ref="D5:D33" si="0">B5*C5/12</f>
        <v>386.25</v>
      </c>
      <c r="E5" s="6"/>
    </row>
    <row r="6" spans="1:5" x14ac:dyDescent="0.25">
      <c r="A6" s="10" t="s">
        <v>5</v>
      </c>
      <c r="B6" s="11">
        <f>B5*(1+'401K Calculator'!$E$4)</f>
        <v>53045</v>
      </c>
      <c r="C6" s="12">
        <f>'401K Calculator'!$E$7</f>
        <v>0.09</v>
      </c>
      <c r="D6" s="13">
        <f t="shared" si="0"/>
        <v>397.83750000000003</v>
      </c>
    </row>
    <row r="7" spans="1:5" x14ac:dyDescent="0.25">
      <c r="A7" s="10" t="s">
        <v>6</v>
      </c>
      <c r="B7" s="11">
        <f>B6*(1+'401K Calculator'!$E$4)</f>
        <v>54636.35</v>
      </c>
      <c r="C7" s="12">
        <f>'401K Calculator'!$E$7</f>
        <v>0.09</v>
      </c>
      <c r="D7" s="13">
        <f t="shared" si="0"/>
        <v>409.77262500000001</v>
      </c>
    </row>
    <row r="8" spans="1:5" x14ac:dyDescent="0.25">
      <c r="A8" s="10" t="s">
        <v>7</v>
      </c>
      <c r="B8" s="11">
        <f>B7*(1+'401K Calculator'!$E$4)</f>
        <v>56275.440499999997</v>
      </c>
      <c r="C8" s="12">
        <f>'401K Calculator'!$E$7</f>
        <v>0.09</v>
      </c>
      <c r="D8" s="13">
        <f t="shared" si="0"/>
        <v>422.06580374999999</v>
      </c>
    </row>
    <row r="9" spans="1:5" x14ac:dyDescent="0.25">
      <c r="A9" s="10" t="s">
        <v>8</v>
      </c>
      <c r="B9" s="11">
        <f>B8*(1+'401K Calculator'!$E$4)</f>
        <v>57963.703714999996</v>
      </c>
      <c r="C9" s="12">
        <f>'401K Calculator'!$E$7</f>
        <v>0.09</v>
      </c>
      <c r="D9" s="13">
        <f t="shared" si="0"/>
        <v>434.72777786249998</v>
      </c>
    </row>
    <row r="10" spans="1:5" x14ac:dyDescent="0.25">
      <c r="A10" s="10" t="s">
        <v>9</v>
      </c>
      <c r="B10" s="11">
        <f>B9*(1+'401K Calculator'!$E$4)</f>
        <v>59702.614826450001</v>
      </c>
      <c r="C10" s="12">
        <f>'401K Calculator'!$E$7</f>
        <v>0.09</v>
      </c>
      <c r="D10" s="13">
        <f t="shared" si="0"/>
        <v>447.769611198375</v>
      </c>
    </row>
    <row r="11" spans="1:5" x14ac:dyDescent="0.25">
      <c r="A11" s="10" t="s">
        <v>10</v>
      </c>
      <c r="B11" s="11">
        <f>B10*(1+'401K Calculator'!$E$4)</f>
        <v>61493.693271243501</v>
      </c>
      <c r="C11" s="12">
        <f>'401K Calculator'!$E$7</f>
        <v>0.09</v>
      </c>
      <c r="D11" s="13">
        <f t="shared" si="0"/>
        <v>461.20269953432626</v>
      </c>
    </row>
    <row r="12" spans="1:5" x14ac:dyDescent="0.25">
      <c r="A12" s="10" t="s">
        <v>11</v>
      </c>
      <c r="B12" s="11">
        <f>B11*(1+'401K Calculator'!$E$4)</f>
        <v>63338.504069380804</v>
      </c>
      <c r="C12" s="12">
        <f>'401K Calculator'!$E$7</f>
        <v>0.09</v>
      </c>
      <c r="D12" s="13">
        <f t="shared" si="0"/>
        <v>475.03878052035606</v>
      </c>
      <c r="E12" s="6"/>
    </row>
    <row r="13" spans="1:5" x14ac:dyDescent="0.25">
      <c r="A13" s="10" t="s">
        <v>12</v>
      </c>
      <c r="B13" s="11">
        <f>B12*(1+'401K Calculator'!$E$4)</f>
        <v>65238.659191462233</v>
      </c>
      <c r="C13" s="12">
        <f>'401K Calculator'!$E$7</f>
        <v>0.09</v>
      </c>
      <c r="D13" s="13">
        <f t="shared" si="0"/>
        <v>489.28994393596673</v>
      </c>
      <c r="E13" s="6"/>
    </row>
    <row r="14" spans="1:5" x14ac:dyDescent="0.25">
      <c r="A14" s="10" t="s">
        <v>13</v>
      </c>
      <c r="B14" s="11">
        <f>B13*(1+'401K Calculator'!$E$4)</f>
        <v>67195.818967206098</v>
      </c>
      <c r="C14" s="12">
        <f>'401K Calculator'!$E$7</f>
        <v>0.09</v>
      </c>
      <c r="D14" s="13">
        <f t="shared" si="0"/>
        <v>503.96864225404573</v>
      </c>
    </row>
    <row r="15" spans="1:5" x14ac:dyDescent="0.25">
      <c r="A15" s="10" t="s">
        <v>14</v>
      </c>
      <c r="B15" s="11">
        <f>B14*(1+'401K Calculator'!$E$4)</f>
        <v>69211.693536222287</v>
      </c>
      <c r="C15" s="12">
        <f>'401K Calculator'!$E$7</f>
        <v>0.09</v>
      </c>
      <c r="D15" s="13">
        <f t="shared" si="0"/>
        <v>519.0877015216671</v>
      </c>
    </row>
    <row r="16" spans="1:5" x14ac:dyDescent="0.25">
      <c r="A16" s="10" t="s">
        <v>15</v>
      </c>
      <c r="B16" s="11">
        <f>B15*(1+'401K Calculator'!$E$4)</f>
        <v>71288.04434230896</v>
      </c>
      <c r="C16" s="12">
        <f>'401K Calculator'!$E$7</f>
        <v>0.09</v>
      </c>
      <c r="D16" s="13">
        <f t="shared" si="0"/>
        <v>534.66033256731714</v>
      </c>
    </row>
    <row r="17" spans="1:4" x14ac:dyDescent="0.25">
      <c r="A17" s="10" t="s">
        <v>16</v>
      </c>
      <c r="B17" s="11">
        <f>B16*(1+'401K Calculator'!$E$4)</f>
        <v>73426.685672578227</v>
      </c>
      <c r="C17" s="12">
        <f>'401K Calculator'!$E$7</f>
        <v>0.09</v>
      </c>
      <c r="D17" s="13">
        <f t="shared" si="0"/>
        <v>550.7001425443367</v>
      </c>
    </row>
    <row r="18" spans="1:4" x14ac:dyDescent="0.25">
      <c r="A18" s="10" t="s">
        <v>17</v>
      </c>
      <c r="B18" s="11">
        <f>B17*(1+'401K Calculator'!$E$4)</f>
        <v>75629.486242755578</v>
      </c>
      <c r="C18" s="12">
        <f>'401K Calculator'!$E$7</f>
        <v>0.09</v>
      </c>
      <c r="D18" s="13">
        <f t="shared" si="0"/>
        <v>567.22114682066683</v>
      </c>
    </row>
    <row r="19" spans="1:4" x14ac:dyDescent="0.25">
      <c r="A19" s="10" t="s">
        <v>18</v>
      </c>
      <c r="B19" s="11">
        <f>B18*(1+'401K Calculator'!$E$4)</f>
        <v>77898.370830038242</v>
      </c>
      <c r="C19" s="12">
        <f>'401K Calculator'!$E$7</f>
        <v>0.09</v>
      </c>
      <c r="D19" s="13">
        <f t="shared" si="0"/>
        <v>584.23778122528677</v>
      </c>
    </row>
    <row r="20" spans="1:4" x14ac:dyDescent="0.25">
      <c r="A20" s="10" t="s">
        <v>19</v>
      </c>
      <c r="B20" s="11">
        <f>B19*(1+'401K Calculator'!$E$4)</f>
        <v>80235.321954939398</v>
      </c>
      <c r="C20" s="12">
        <f>'401K Calculator'!$E$7</f>
        <v>0.09</v>
      </c>
      <c r="D20" s="13">
        <f t="shared" si="0"/>
        <v>601.7649146620455</v>
      </c>
    </row>
    <row r="21" spans="1:4" x14ac:dyDescent="0.25">
      <c r="A21" s="10" t="s">
        <v>20</v>
      </c>
      <c r="B21" s="11">
        <f>B20*(1+'401K Calculator'!$E$4)</f>
        <v>82642.381613587582</v>
      </c>
      <c r="C21" s="12">
        <f>'401K Calculator'!$E$7</f>
        <v>0.09</v>
      </c>
      <c r="D21" s="13">
        <f t="shared" si="0"/>
        <v>619.81786210190683</v>
      </c>
    </row>
    <row r="22" spans="1:4" x14ac:dyDescent="0.25">
      <c r="A22" s="10" t="s">
        <v>21</v>
      </c>
      <c r="B22" s="11">
        <f>B21*(1+'401K Calculator'!$E$4)</f>
        <v>85121.65306199521</v>
      </c>
      <c r="C22" s="12">
        <f>'401K Calculator'!$E$7</f>
        <v>0.09</v>
      </c>
      <c r="D22" s="13">
        <f t="shared" si="0"/>
        <v>638.41239796496404</v>
      </c>
    </row>
    <row r="23" spans="1:4" x14ac:dyDescent="0.25">
      <c r="A23" s="10" t="s">
        <v>22</v>
      </c>
      <c r="B23" s="11">
        <f>B22*(1+'401K Calculator'!$E$4)</f>
        <v>87675.302653855062</v>
      </c>
      <c r="C23" s="12">
        <f>'401K Calculator'!$E$7</f>
        <v>0.09</v>
      </c>
      <c r="D23" s="13">
        <f t="shared" si="0"/>
        <v>657.56476990391297</v>
      </c>
    </row>
    <row r="24" spans="1:4" x14ac:dyDescent="0.25">
      <c r="A24" s="10" t="s">
        <v>23</v>
      </c>
      <c r="B24" s="11">
        <f>B23*(1+'401K Calculator'!$E$4)</f>
        <v>90305.56173347072</v>
      </c>
      <c r="C24" s="12">
        <f>'401K Calculator'!$E$7</f>
        <v>0.09</v>
      </c>
      <c r="D24" s="13">
        <f t="shared" si="0"/>
        <v>677.29171300103042</v>
      </c>
    </row>
    <row r="25" spans="1:4" x14ac:dyDescent="0.25">
      <c r="A25" s="10" t="s">
        <v>24</v>
      </c>
      <c r="B25" s="11">
        <f>B24*(1+'401K Calculator'!$E$4)</f>
        <v>93014.728585474848</v>
      </c>
      <c r="C25" s="12">
        <f>'401K Calculator'!$E$7</f>
        <v>0.09</v>
      </c>
      <c r="D25" s="13">
        <f t="shared" si="0"/>
        <v>697.61046439106133</v>
      </c>
    </row>
    <row r="26" spans="1:4" x14ac:dyDescent="0.25">
      <c r="A26" s="10" t="s">
        <v>25</v>
      </c>
      <c r="B26" s="11">
        <f>B25*(1+'401K Calculator'!$E$4)</f>
        <v>95805.170443039096</v>
      </c>
      <c r="C26" s="12">
        <f>'401K Calculator'!$E$7</f>
        <v>0.09</v>
      </c>
      <c r="D26" s="13">
        <f t="shared" si="0"/>
        <v>718.53877832279329</v>
      </c>
    </row>
    <row r="27" spans="1:4" x14ac:dyDescent="0.25">
      <c r="A27" s="10" t="s">
        <v>26</v>
      </c>
      <c r="B27" s="11">
        <f>B26*(1+'401K Calculator'!$E$4)</f>
        <v>98679.325556330266</v>
      </c>
      <c r="C27" s="12">
        <f>'401K Calculator'!$E$7</f>
        <v>0.09</v>
      </c>
      <c r="D27" s="13">
        <f t="shared" si="0"/>
        <v>740.09494167247703</v>
      </c>
    </row>
    <row r="28" spans="1:4" x14ac:dyDescent="0.25">
      <c r="A28" s="10" t="s">
        <v>27</v>
      </c>
      <c r="B28" s="11">
        <f>B27*(1+'401K Calculator'!$E$4)</f>
        <v>101639.70532302017</v>
      </c>
      <c r="C28" s="12">
        <f>'401K Calculator'!$E$7</f>
        <v>0.09</v>
      </c>
      <c r="D28" s="13">
        <f t="shared" si="0"/>
        <v>762.29778992265119</v>
      </c>
    </row>
    <row r="29" spans="1:4" x14ac:dyDescent="0.25">
      <c r="A29" s="10" t="s">
        <v>28</v>
      </c>
      <c r="B29" s="11">
        <f>B28*(1+'401K Calculator'!$E$4)</f>
        <v>104688.89648271078</v>
      </c>
      <c r="C29" s="12">
        <f>'401K Calculator'!$E$7</f>
        <v>0.09</v>
      </c>
      <c r="D29" s="13">
        <f t="shared" si="0"/>
        <v>785.1667236203308</v>
      </c>
    </row>
    <row r="30" spans="1:4" x14ac:dyDescent="0.25">
      <c r="A30" s="10" t="s">
        <v>29</v>
      </c>
      <c r="B30" s="11">
        <f>B29*(1+'401K Calculator'!$E$4)</f>
        <v>107829.56337719211</v>
      </c>
      <c r="C30" s="12">
        <f>'401K Calculator'!$E$7</f>
        <v>0.09</v>
      </c>
      <c r="D30" s="13">
        <f t="shared" si="0"/>
        <v>808.72172532894081</v>
      </c>
    </row>
    <row r="31" spans="1:4" x14ac:dyDescent="0.25">
      <c r="A31" s="10" t="s">
        <v>30</v>
      </c>
      <c r="B31" s="11">
        <f>B30*(1+'401K Calculator'!$E$4)</f>
        <v>111064.45027850788</v>
      </c>
      <c r="C31" s="12">
        <f>'401K Calculator'!$E$7</f>
        <v>0.09</v>
      </c>
      <c r="D31" s="13">
        <f t="shared" si="0"/>
        <v>832.98337708880911</v>
      </c>
    </row>
    <row r="32" spans="1:4" x14ac:dyDescent="0.25">
      <c r="A32" s="10" t="s">
        <v>31</v>
      </c>
      <c r="B32" s="11">
        <f>B31*(1+'401K Calculator'!$E$4)</f>
        <v>114396.38378686312</v>
      </c>
      <c r="C32" s="12">
        <f>'401K Calculator'!$E$7</f>
        <v>0.09</v>
      </c>
      <c r="D32" s="13">
        <f t="shared" si="0"/>
        <v>857.97287840147339</v>
      </c>
    </row>
    <row r="33" spans="1:4" x14ac:dyDescent="0.25">
      <c r="A33" s="10" t="s">
        <v>32</v>
      </c>
      <c r="B33" s="11">
        <f>B32*(1+'401K Calculator'!$E$4)</f>
        <v>117828.27530046902</v>
      </c>
      <c r="C33" s="12">
        <f>'401K Calculator'!$E$7</f>
        <v>0.09</v>
      </c>
      <c r="D33" s="13">
        <f t="shared" si="0"/>
        <v>883.71206475351755</v>
      </c>
    </row>
    <row r="34" spans="1:4" x14ac:dyDescent="0.25">
      <c r="A34" s="10" t="s">
        <v>46</v>
      </c>
      <c r="B34" s="11">
        <f>B33*(1+'401K Calculator'!$E$4)</f>
        <v>121363.12355948309</v>
      </c>
      <c r="C34" s="12">
        <f>'401K Calculator'!$E$7</f>
        <v>0.09</v>
      </c>
      <c r="D34" s="13">
        <f t="shared" ref="D34:D43" si="1">B34*C34/12</f>
        <v>910.22342669612317</v>
      </c>
    </row>
    <row r="35" spans="1:4" x14ac:dyDescent="0.25">
      <c r="A35" s="10" t="s">
        <v>47</v>
      </c>
      <c r="B35" s="11">
        <f>B34*(1+'401K Calculator'!$E$4)</f>
        <v>125004.01726626759</v>
      </c>
      <c r="C35" s="12">
        <f>'401K Calculator'!$E$7</f>
        <v>0.09</v>
      </c>
      <c r="D35" s="13">
        <f t="shared" si="1"/>
        <v>937.5301294970069</v>
      </c>
    </row>
    <row r="36" spans="1:4" x14ac:dyDescent="0.25">
      <c r="A36" s="10" t="s">
        <v>48</v>
      </c>
      <c r="B36" s="11">
        <f>B35*(1+'401K Calculator'!$E$4)</f>
        <v>128754.13778425562</v>
      </c>
      <c r="C36" s="12">
        <f>'401K Calculator'!$E$7</f>
        <v>0.09</v>
      </c>
      <c r="D36" s="13">
        <f t="shared" si="1"/>
        <v>965.65603338191715</v>
      </c>
    </row>
    <row r="37" spans="1:4" x14ac:dyDescent="0.25">
      <c r="A37" s="10" t="s">
        <v>49</v>
      </c>
      <c r="B37" s="11">
        <f>B36*(1+'401K Calculator'!$E$4)</f>
        <v>132616.7619177833</v>
      </c>
      <c r="C37" s="12">
        <f>'401K Calculator'!$E$7</f>
        <v>0.09</v>
      </c>
      <c r="D37" s="13">
        <f t="shared" si="1"/>
        <v>994.62571438337466</v>
      </c>
    </row>
    <row r="38" spans="1:4" x14ac:dyDescent="0.25">
      <c r="A38" s="10" t="s">
        <v>50</v>
      </c>
      <c r="B38" s="11">
        <f>B37*(1+'401K Calculator'!$E$4)</f>
        <v>136595.26477531681</v>
      </c>
      <c r="C38" s="12">
        <f>'401K Calculator'!$E$7</f>
        <v>0.09</v>
      </c>
      <c r="D38" s="13">
        <f t="shared" si="1"/>
        <v>1024.4644858148761</v>
      </c>
    </row>
    <row r="39" spans="1:4" x14ac:dyDescent="0.25">
      <c r="A39" s="10" t="s">
        <v>51</v>
      </c>
      <c r="B39" s="11">
        <f>B38*(1+'401K Calculator'!$E$4)</f>
        <v>140693.12271857631</v>
      </c>
      <c r="C39" s="12">
        <f>'401K Calculator'!$E$7</f>
        <v>0.09</v>
      </c>
      <c r="D39" s="13">
        <f t="shared" si="1"/>
        <v>1055.1984203893223</v>
      </c>
    </row>
    <row r="40" spans="1:4" x14ac:dyDescent="0.25">
      <c r="A40" s="10" t="s">
        <v>52</v>
      </c>
      <c r="B40" s="11">
        <f>B39*(1+'401K Calculator'!$E$4)</f>
        <v>144913.9164001336</v>
      </c>
      <c r="C40" s="12">
        <f>'401K Calculator'!$E$7</f>
        <v>0.09</v>
      </c>
      <c r="D40" s="13">
        <f t="shared" si="1"/>
        <v>1086.8543730010019</v>
      </c>
    </row>
    <row r="41" spans="1:4" x14ac:dyDescent="0.25">
      <c r="A41" s="10" t="s">
        <v>53</v>
      </c>
      <c r="B41" s="11">
        <f>B40*(1+'401K Calculator'!$E$4)</f>
        <v>149261.33389213763</v>
      </c>
      <c r="C41" s="12">
        <f>'401K Calculator'!$E$7</f>
        <v>0.09</v>
      </c>
      <c r="D41" s="13">
        <f t="shared" si="1"/>
        <v>1119.4600041910321</v>
      </c>
    </row>
    <row r="42" spans="1:4" x14ac:dyDescent="0.25">
      <c r="A42" s="10" t="s">
        <v>54</v>
      </c>
      <c r="B42" s="11">
        <f>B41*(1+'401K Calculator'!$E$4)</f>
        <v>153739.17390890175</v>
      </c>
      <c r="C42" s="12">
        <f>'401K Calculator'!$E$7</f>
        <v>0.09</v>
      </c>
      <c r="D42" s="13">
        <f t="shared" si="1"/>
        <v>1153.043804316763</v>
      </c>
    </row>
    <row r="43" spans="1:4" x14ac:dyDescent="0.25">
      <c r="A43" s="10" t="s">
        <v>55</v>
      </c>
      <c r="B43" s="11">
        <f>B42*(1+'401K Calculator'!$E$4)</f>
        <v>158351.34912616882</v>
      </c>
      <c r="C43" s="12">
        <f>'401K Calculator'!$E$7</f>
        <v>0.09</v>
      </c>
      <c r="D43" s="13">
        <f t="shared" si="1"/>
        <v>1187.6351184462662</v>
      </c>
    </row>
    <row r="44" spans="1:4" x14ac:dyDescent="0.25">
      <c r="A44" s="10" t="s">
        <v>57</v>
      </c>
      <c r="B44" s="11">
        <f>B43*(1+'401K Calculator'!$E$4)</f>
        <v>163101.88959995389</v>
      </c>
      <c r="C44" s="12">
        <f>'401K Calculator'!$E$7</f>
        <v>0.09</v>
      </c>
      <c r="D44" s="13">
        <f t="shared" ref="D44:D50" si="2">B44*C44/12</f>
        <v>1223.2641719996543</v>
      </c>
    </row>
    <row r="45" spans="1:4" x14ac:dyDescent="0.25">
      <c r="A45" s="10" t="s">
        <v>58</v>
      </c>
      <c r="B45" s="11">
        <f>B44*(1+'401K Calculator'!$E$4)</f>
        <v>167994.94628795251</v>
      </c>
      <c r="C45" s="12">
        <f>'401K Calculator'!$E$7</f>
        <v>0.09</v>
      </c>
      <c r="D45" s="13">
        <f t="shared" si="2"/>
        <v>1259.9620971596439</v>
      </c>
    </row>
    <row r="46" spans="1:4" x14ac:dyDescent="0.25">
      <c r="A46" s="10" t="s">
        <v>59</v>
      </c>
      <c r="B46" s="11">
        <f>B45*(1+'401K Calculator'!$E$4)</f>
        <v>173034.79467659109</v>
      </c>
      <c r="C46" s="12">
        <f>'401K Calculator'!$E$7</f>
        <v>0.09</v>
      </c>
      <c r="D46" s="13">
        <f t="shared" si="2"/>
        <v>1297.7609600744331</v>
      </c>
    </row>
    <row r="47" spans="1:4" x14ac:dyDescent="0.25">
      <c r="A47" s="10" t="s">
        <v>60</v>
      </c>
      <c r="B47" s="11">
        <f>B46*(1+'401K Calculator'!$E$4)</f>
        <v>178225.83851688882</v>
      </c>
      <c r="C47" s="12">
        <f>'401K Calculator'!$E$7</f>
        <v>0.09</v>
      </c>
      <c r="D47" s="13">
        <f t="shared" si="2"/>
        <v>1336.6937888766661</v>
      </c>
    </row>
    <row r="48" spans="1:4" x14ac:dyDescent="0.25">
      <c r="A48" s="10" t="s">
        <v>61</v>
      </c>
      <c r="B48" s="11">
        <f>B47*(1+'401K Calculator'!$E$4)</f>
        <v>183572.6136723955</v>
      </c>
      <c r="C48" s="12">
        <f>'401K Calculator'!$E$7</f>
        <v>0.09</v>
      </c>
      <c r="D48" s="13">
        <f t="shared" si="2"/>
        <v>1376.7946025429662</v>
      </c>
    </row>
    <row r="49" spans="1:4" x14ac:dyDescent="0.25">
      <c r="A49" s="10" t="s">
        <v>62</v>
      </c>
      <c r="B49" s="11">
        <f>B48*(1+'401K Calculator'!$E$4)</f>
        <v>189079.79208256738</v>
      </c>
      <c r="C49" s="12">
        <f>'401K Calculator'!$E$7</f>
        <v>0.09</v>
      </c>
      <c r="D49" s="13">
        <f t="shared" si="2"/>
        <v>1418.0984406192554</v>
      </c>
    </row>
    <row r="50" spans="1:4" ht="15.75" thickBot="1" x14ac:dyDescent="0.3">
      <c r="A50" s="14" t="s">
        <v>63</v>
      </c>
      <c r="B50" s="15">
        <f>B49*(1+'401K Calculator'!$E$4)</f>
        <v>194752.18584504441</v>
      </c>
      <c r="C50" s="16">
        <f>'401K Calculator'!$E$7</f>
        <v>0.09</v>
      </c>
      <c r="D50" s="17">
        <f t="shared" si="2"/>
        <v>1460.641393837833</v>
      </c>
    </row>
    <row r="51" spans="1:4" x14ac:dyDescent="0.25">
      <c r="B51" s="5"/>
      <c r="C51" s="2"/>
      <c r="D5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401K Calculator</vt:lpstr>
      <vt:lpstr>Salary &amp; Contribution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Shuler</dc:creator>
  <cp:lastModifiedBy>Andrew Shuler</cp:lastModifiedBy>
  <dcterms:created xsi:type="dcterms:W3CDTF">2019-07-08T14:32:43Z</dcterms:created>
  <dcterms:modified xsi:type="dcterms:W3CDTF">2019-07-12T01:37:50Z</dcterms:modified>
</cp:coreProperties>
</file>