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13" i="1" s="1"/>
  <c r="C5" i="1"/>
  <c r="D5" i="1" s="1"/>
  <c r="E12" i="1"/>
  <c r="D12" i="1" s="1"/>
  <c r="D7" i="1" l="1"/>
  <c r="D9" i="1" s="1"/>
  <c r="D15" i="1" s="1"/>
  <c r="E13" i="1"/>
  <c r="E7" i="1"/>
  <c r="E5" i="1"/>
  <c r="E9" i="1" l="1"/>
  <c r="E15" i="1" s="1"/>
</calcChain>
</file>

<file path=xl/sharedStrings.xml><?xml version="1.0" encoding="utf-8"?>
<sst xmlns="http://schemas.openxmlformats.org/spreadsheetml/2006/main" count="17" uniqueCount="16">
  <si>
    <t>Approximate Gross Savings</t>
  </si>
  <si>
    <t>Break Fee</t>
  </si>
  <si>
    <t>Approximate Net Savings</t>
  </si>
  <si>
    <t>Interest on capitalized break fee</t>
  </si>
  <si>
    <t>Current Rate</t>
  </si>
  <si>
    <t>New Rate</t>
  </si>
  <si>
    <t>Amount Outstanding ($)</t>
  </si>
  <si>
    <t>Current Rate (%)</t>
  </si>
  <si>
    <t>New Rate (%)</t>
  </si>
  <si>
    <t>Remaining Term</t>
  </si>
  <si>
    <t>Annually</t>
  </si>
  <si>
    <t>Savings</t>
  </si>
  <si>
    <t>MORTGAGE REFINANCING ANALYSIS</t>
  </si>
  <si>
    <t>INPUTS</t>
  </si>
  <si>
    <t>Term Remaining (#)</t>
  </si>
  <si>
    <t>Less: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</si>
</sst>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3"/>
    <xf numFmtId="0" fontId="6" fillId="0" borderId="12" xfId="0" applyFont="1" applyBorder="1"/>
    <xf numFmtId="0" fontId="6" fillId="0" borderId="8" xfId="0" applyFont="1" applyBorder="1"/>
    <xf numFmtId="0" fontId="6" fillId="0" borderId="14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0" xfId="0" applyFont="1" applyBorder="1"/>
    <xf numFmtId="0" fontId="8" fillId="0" borderId="4" xfId="0" applyFont="1" applyBorder="1"/>
    <xf numFmtId="165" fontId="6" fillId="0" borderId="0" xfId="0" applyNumberFormat="1" applyFont="1" applyBorder="1"/>
    <xf numFmtId="165" fontId="6" fillId="0" borderId="5" xfId="0" applyNumberFormat="1" applyFont="1" applyBorder="1"/>
    <xf numFmtId="164" fontId="5" fillId="0" borderId="1" xfId="1" applyFont="1" applyBorder="1"/>
    <xf numFmtId="164" fontId="5" fillId="0" borderId="17" xfId="1" applyFont="1" applyBorder="1"/>
    <xf numFmtId="0" fontId="6" fillId="0" borderId="6" xfId="0" applyFont="1" applyBorder="1"/>
    <xf numFmtId="0" fontId="6" fillId="0" borderId="18" xfId="0" applyFont="1" applyBorder="1"/>
    <xf numFmtId="0" fontId="6" fillId="0" borderId="7" xfId="0" applyFont="1" applyBorder="1"/>
    <xf numFmtId="164" fontId="5" fillId="2" borderId="5" xfId="1" applyFont="1" applyFill="1" applyBorder="1"/>
    <xf numFmtId="10" fontId="6" fillId="0" borderId="0" xfId="0" applyNumberFormat="1" applyFont="1" applyFill="1" applyBorder="1"/>
    <xf numFmtId="164" fontId="6" fillId="0" borderId="0" xfId="1" applyFont="1" applyFill="1" applyBorder="1"/>
    <xf numFmtId="164" fontId="6" fillId="0" borderId="5" xfId="1" applyFont="1" applyFill="1" applyBorder="1"/>
    <xf numFmtId="0" fontId="6" fillId="0" borderId="0" xfId="0" applyFont="1" applyFill="1" applyBorder="1"/>
    <xf numFmtId="164" fontId="6" fillId="0" borderId="3" xfId="1" applyFont="1" applyFill="1" applyBorder="1"/>
    <xf numFmtId="164" fontId="6" fillId="0" borderId="16" xfId="1" applyFont="1" applyFill="1" applyBorder="1"/>
    <xf numFmtId="0" fontId="6" fillId="0" borderId="5" xfId="0" applyFont="1" applyFill="1" applyBorder="1"/>
    <xf numFmtId="165" fontId="6" fillId="0" borderId="0" xfId="2" applyNumberFormat="1" applyFont="1" applyFill="1" applyBorder="1"/>
    <xf numFmtId="165" fontId="6" fillId="0" borderId="5" xfId="2" applyNumberFormat="1" applyFont="1" applyFill="1" applyBorder="1"/>
    <xf numFmtId="165" fontId="6" fillId="0" borderId="0" xfId="0" applyNumberFormat="1" applyFont="1" applyFill="1" applyBorder="1"/>
    <xf numFmtId="165" fontId="6" fillId="0" borderId="5" xfId="0" applyNumberFormat="1" applyFont="1" applyFill="1" applyBorder="1"/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19" xfId="0" applyFont="1" applyBorder="1"/>
    <xf numFmtId="0" fontId="6" fillId="0" borderId="3" xfId="0" applyFont="1" applyFill="1" applyBorder="1"/>
    <xf numFmtId="0" fontId="5" fillId="0" borderId="20" xfId="0" applyFont="1" applyBorder="1"/>
    <xf numFmtId="10" fontId="6" fillId="0" borderId="1" xfId="0" applyNumberFormat="1" applyFont="1" applyBorder="1"/>
    <xf numFmtId="166" fontId="5" fillId="2" borderId="5" xfId="0" applyNumberFormat="1" applyFont="1" applyFill="1" applyBorder="1"/>
    <xf numFmtId="0" fontId="7" fillId="0" borderId="4" xfId="0" applyFont="1" applyBorder="1"/>
    <xf numFmtId="10" fontId="5" fillId="2" borderId="5" xfId="0" applyNumberFormat="1" applyFont="1" applyFill="1" applyBorder="1"/>
    <xf numFmtId="164" fontId="5" fillId="2" borderId="7" xfId="1" applyFont="1" applyFill="1" applyBorder="1"/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tabSelected="1" workbookViewId="0">
      <selection activeCell="L21" sqref="L21"/>
    </sheetView>
  </sheetViews>
  <sheetFormatPr defaultRowHeight="15" x14ac:dyDescent="0.25"/>
  <cols>
    <col min="2" max="3" width="15.5703125" customWidth="1"/>
    <col min="4" max="5" width="16.28515625" customWidth="1"/>
    <col min="7" max="7" width="23.42578125" customWidth="1"/>
    <col min="8" max="8" width="14.42578125" customWidth="1"/>
  </cols>
  <sheetData>
    <row r="1" spans="2:10" ht="15.75" thickBot="1" x14ac:dyDescent="0.3">
      <c r="E1" s="1"/>
    </row>
    <row r="2" spans="2:10" ht="18.75" x14ac:dyDescent="0.3">
      <c r="B2" s="42" t="s">
        <v>12</v>
      </c>
      <c r="C2" s="43"/>
      <c r="D2" s="43"/>
      <c r="E2" s="44"/>
      <c r="G2" s="42" t="s">
        <v>13</v>
      </c>
      <c r="H2" s="44"/>
    </row>
    <row r="3" spans="2:10" ht="15.75" x14ac:dyDescent="0.25">
      <c r="B3" s="3"/>
      <c r="C3" s="4"/>
      <c r="D3" s="29" t="s">
        <v>11</v>
      </c>
      <c r="E3" s="30"/>
      <c r="G3" s="7" t="s">
        <v>14</v>
      </c>
      <c r="H3" s="36">
        <v>3</v>
      </c>
    </row>
    <row r="4" spans="2:10" ht="15.75" x14ac:dyDescent="0.25">
      <c r="B4" s="5"/>
      <c r="C4" s="6"/>
      <c r="D4" s="40" t="s">
        <v>10</v>
      </c>
      <c r="E4" s="41" t="s">
        <v>9</v>
      </c>
      <c r="G4" s="7" t="s">
        <v>6</v>
      </c>
      <c r="H4" s="17">
        <v>500000</v>
      </c>
    </row>
    <row r="5" spans="2:10" ht="15.75" x14ac:dyDescent="0.25">
      <c r="B5" s="7" t="s">
        <v>4</v>
      </c>
      <c r="C5" s="18">
        <f>H5</f>
        <v>2.64E-2</v>
      </c>
      <c r="D5" s="19">
        <f>C5*H4</f>
        <v>13200</v>
      </c>
      <c r="E5" s="20">
        <f>H4*C5*H3</f>
        <v>39600</v>
      </c>
      <c r="G5" s="7" t="s">
        <v>7</v>
      </c>
      <c r="H5" s="38">
        <v>2.64E-2</v>
      </c>
    </row>
    <row r="6" spans="2:10" ht="15.75" x14ac:dyDescent="0.25">
      <c r="B6" s="7"/>
      <c r="C6" s="21"/>
      <c r="D6" s="19"/>
      <c r="E6" s="20"/>
      <c r="G6" s="7" t="s">
        <v>8</v>
      </c>
      <c r="H6" s="38">
        <v>1.89E-2</v>
      </c>
    </row>
    <row r="7" spans="2:10" ht="16.5" thickBot="1" x14ac:dyDescent="0.3">
      <c r="B7" s="7" t="s">
        <v>5</v>
      </c>
      <c r="C7" s="18">
        <f>H6</f>
        <v>1.89E-2</v>
      </c>
      <c r="D7" s="19">
        <f>C7*H4</f>
        <v>9450</v>
      </c>
      <c r="E7" s="20">
        <f>H4*C7*H3</f>
        <v>28350</v>
      </c>
      <c r="G7" s="14" t="s">
        <v>1</v>
      </c>
      <c r="H7" s="39">
        <v>8500</v>
      </c>
      <c r="I7" s="31"/>
      <c r="J7" s="2"/>
    </row>
    <row r="8" spans="2:10" ht="15.75" x14ac:dyDescent="0.25">
      <c r="B8" s="7"/>
      <c r="C8" s="21"/>
      <c r="D8" s="19"/>
      <c r="E8" s="20"/>
    </row>
    <row r="9" spans="2:10" ht="15.75" x14ac:dyDescent="0.25">
      <c r="B9" s="32" t="s">
        <v>0</v>
      </c>
      <c r="C9" s="33"/>
      <c r="D9" s="22">
        <f>D5-D7</f>
        <v>3750</v>
      </c>
      <c r="E9" s="23">
        <f>E5-E7</f>
        <v>11250</v>
      </c>
    </row>
    <row r="10" spans="2:10" ht="15.75" x14ac:dyDescent="0.25">
      <c r="B10" s="9"/>
      <c r="C10" s="21"/>
      <c r="D10" s="19"/>
      <c r="E10" s="20"/>
    </row>
    <row r="11" spans="2:10" ht="15.75" x14ac:dyDescent="0.25">
      <c r="B11" s="37" t="s">
        <v>15</v>
      </c>
      <c r="C11" s="21"/>
      <c r="D11" s="21"/>
      <c r="E11" s="24"/>
    </row>
    <row r="12" spans="2:10" ht="15.75" x14ac:dyDescent="0.25">
      <c r="B12" s="7" t="s">
        <v>1</v>
      </c>
      <c r="C12" s="21"/>
      <c r="D12" s="25">
        <f>E12/H3</f>
        <v>2833.3333333333335</v>
      </c>
      <c r="E12" s="26">
        <f>H7</f>
        <v>8500</v>
      </c>
    </row>
    <row r="13" spans="2:10" ht="15.75" x14ac:dyDescent="0.25">
      <c r="B13" s="7" t="s">
        <v>3</v>
      </c>
      <c r="C13" s="21"/>
      <c r="D13" s="27">
        <f>C7*H7</f>
        <v>160.65</v>
      </c>
      <c r="E13" s="28">
        <f>E12*C7*H3</f>
        <v>481.95000000000005</v>
      </c>
    </row>
    <row r="14" spans="2:10" ht="15.75" x14ac:dyDescent="0.25">
      <c r="B14" s="7"/>
      <c r="C14" s="8"/>
      <c r="D14" s="10"/>
      <c r="E14" s="11"/>
    </row>
    <row r="15" spans="2:10" ht="16.5" thickBot="1" x14ac:dyDescent="0.3">
      <c r="B15" s="34" t="s">
        <v>2</v>
      </c>
      <c r="C15" s="35"/>
      <c r="D15" s="12">
        <f>D9-D12-D13</f>
        <v>756.01666666666654</v>
      </c>
      <c r="E15" s="13">
        <f>E9-E12-E13</f>
        <v>2268.0500000000002</v>
      </c>
    </row>
    <row r="16" spans="2:10" ht="8.25" customHeight="1" thickTop="1" thickBot="1" x14ac:dyDescent="0.3">
      <c r="B16" s="14"/>
      <c r="C16" s="15"/>
      <c r="D16" s="15"/>
      <c r="E16" s="16"/>
    </row>
  </sheetData>
  <mergeCells count="3">
    <mergeCell ref="B2:E2"/>
    <mergeCell ref="D3:E3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Smith</dc:creator>
  <cp:lastModifiedBy>user</cp:lastModifiedBy>
  <dcterms:created xsi:type="dcterms:W3CDTF">2019-09-30T17:34:34Z</dcterms:created>
  <dcterms:modified xsi:type="dcterms:W3CDTF">2021-01-18T02:26:15Z</dcterms:modified>
</cp:coreProperties>
</file>